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ss\Documents\00_PBH_HomeOffice\Licitacao\Licitacao\2021\Licitacao_ObrasNovaCachoeirinha\ProcessoDigital_ObrasNovaCachoeirinha\"/>
    </mc:Choice>
  </mc:AlternateContent>
  <bookViews>
    <workbookView xWindow="0" yWindow="0" windowWidth="21072" windowHeight="10428" tabRatio="644"/>
  </bookViews>
  <sheets>
    <sheet name="Crono Geral" sheetId="27" r:id="rId1"/>
  </sheets>
  <externalReferences>
    <externalReference r:id="rId2"/>
  </externalReferences>
  <definedNames>
    <definedName name="_xlnm.Print_Area" localSheetId="0">'Crono Geral'!$B$1:$BX$69</definedName>
    <definedName name="_xlnm.Database" localSheetId="0">#REF!</definedName>
    <definedName name="_xlnm.Database">#REF!</definedName>
    <definedName name="MortesMultiplica">[1]Parametros!$B$6</definedName>
    <definedName name="NotaTotal">'[1]Base 201 municípios'!$CA$208</definedName>
    <definedName name="SomaPeso">[1]Parametros!$B$1</definedName>
    <definedName name="TabPeso">[1]Parametros!$D$5:$F$18</definedName>
    <definedName name="UsaMortes">[1]Parametros!$B$5</definedName>
    <definedName name="Verba">'[1]Base 201 municípios'!$CB$2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27" l="1"/>
  <c r="L61" i="27"/>
  <c r="P61" i="27"/>
  <c r="T61" i="27"/>
  <c r="X61" i="27"/>
  <c r="AB61" i="27"/>
  <c r="AF61" i="27"/>
  <c r="AJ61" i="27"/>
  <c r="AN61" i="27"/>
  <c r="AR61" i="27"/>
  <c r="AV61" i="27"/>
  <c r="AZ61" i="27"/>
  <c r="BD61" i="27"/>
  <c r="BH61" i="27"/>
  <c r="BL61" i="27"/>
  <c r="BP61" i="27"/>
  <c r="BT61" i="27"/>
  <c r="D61" i="27"/>
  <c r="BX62" i="27"/>
  <c r="BX61" i="27" l="1"/>
  <c r="BH63" i="27"/>
  <c r="X63" i="27"/>
  <c r="AB63" i="27"/>
  <c r="AZ63" i="27"/>
  <c r="BP63" i="27"/>
  <c r="AV63" i="27"/>
  <c r="BD63" i="27"/>
  <c r="BL63" i="27"/>
  <c r="AR63" i="27"/>
  <c r="AN63" i="27"/>
  <c r="AJ63" i="27"/>
  <c r="AF63" i="27"/>
  <c r="D62" i="27"/>
  <c r="H62" i="27" s="1"/>
  <c r="L62" i="27" s="1"/>
  <c r="T63" i="27"/>
  <c r="L63" i="27"/>
  <c r="H63" i="27"/>
  <c r="P63" i="27"/>
  <c r="D63" i="27"/>
  <c r="D64" i="27" s="1"/>
  <c r="BT63" i="27"/>
  <c r="P62" i="27" l="1"/>
  <c r="T62" i="27" s="1"/>
  <c r="X62" i="27" s="1"/>
  <c r="AB62" i="27" s="1"/>
  <c r="AF62" i="27" s="1"/>
  <c r="AJ62" i="27" s="1"/>
  <c r="AN62" i="27" s="1"/>
  <c r="AR62" i="27" s="1"/>
  <c r="AV62" i="27" s="1"/>
  <c r="AZ62" i="27" s="1"/>
  <c r="BD62" i="27" s="1"/>
  <c r="BH62" i="27" s="1"/>
  <c r="BL62" i="27" s="1"/>
  <c r="BP62" i="27" s="1"/>
  <c r="BT62" i="27" s="1"/>
  <c r="H64" i="27"/>
  <c r="L64" i="27" s="1"/>
  <c r="P64" i="27" s="1"/>
  <c r="T64" i="27" s="1"/>
  <c r="BT64" i="27" l="1"/>
  <c r="X64" i="27"/>
  <c r="AB64" i="27" s="1"/>
  <c r="AF64" i="27" s="1"/>
  <c r="AJ64" i="27" s="1"/>
  <c r="AN64" i="27" s="1"/>
  <c r="AR64" i="27" s="1"/>
  <c r="AV64" i="27" s="1"/>
  <c r="AZ64" i="27" s="1"/>
  <c r="BD64" i="27" s="1"/>
  <c r="BH64" i="27" s="1"/>
  <c r="BL64" i="27" s="1"/>
  <c r="BP64" i="27" s="1"/>
</calcChain>
</file>

<file path=xl/sharedStrings.xml><?xml version="1.0" encoding="utf-8"?>
<sst xmlns="http://schemas.openxmlformats.org/spreadsheetml/2006/main" count="159" uniqueCount="89">
  <si>
    <t>3.2</t>
  </si>
  <si>
    <t>TRABALHOS EM TERRA</t>
  </si>
  <si>
    <t>1</t>
  </si>
  <si>
    <t>VALOR</t>
  </si>
  <si>
    <t>ITEM</t>
  </si>
  <si>
    <t>Percentual acumulado</t>
  </si>
  <si>
    <t>Percentual mensal</t>
  </si>
  <si>
    <t>Total acumulado (R$)</t>
  </si>
  <si>
    <t>Total mensal (R$)</t>
  </si>
  <si>
    <t>2</t>
  </si>
  <si>
    <t>DO ITEM</t>
  </si>
  <si>
    <t>4a.</t>
  </si>
  <si>
    <t>3a.</t>
  </si>
  <si>
    <t>2a.</t>
  </si>
  <si>
    <t>1a.</t>
  </si>
  <si>
    <t>6º</t>
  </si>
  <si>
    <t>5º</t>
  </si>
  <si>
    <t>4º</t>
  </si>
  <si>
    <t>3º</t>
  </si>
  <si>
    <t>2º</t>
  </si>
  <si>
    <t>1º</t>
  </si>
  <si>
    <t>SERVIÇO</t>
  </si>
  <si>
    <t xml:space="preserve">CRONOGRAMA FÍSICO-FINANCEIRO                </t>
  </si>
  <si>
    <t>DEMOLIÇOES E REMOÇOES</t>
  </si>
  <si>
    <t>DRENAGEM</t>
  </si>
  <si>
    <t>POSTO DE VIGILÂNCIA DE OBRA</t>
  </si>
  <si>
    <t>01.00.00</t>
  </si>
  <si>
    <t>02.00.00</t>
  </si>
  <si>
    <t>INSTALAÇAO DA OBRA</t>
  </si>
  <si>
    <t>03.00.00</t>
  </si>
  <si>
    <t>04.00.00</t>
  </si>
  <si>
    <t>FUNDAÇOES</t>
  </si>
  <si>
    <t>05.00.00</t>
  </si>
  <si>
    <t>06.00.00</t>
  </si>
  <si>
    <t>GALERIA CELULAR E/OU CONTENÇOES</t>
  </si>
  <si>
    <t>ESTRUTURAS DE CONCRETO E METALICA</t>
  </si>
  <si>
    <t>07.00.00</t>
  </si>
  <si>
    <t>62.00.00</t>
  </si>
  <si>
    <t>32.00.00</t>
  </si>
  <si>
    <t>PROJETOS</t>
  </si>
  <si>
    <t>ADMINISTRAÇÃO DA OBRA</t>
  </si>
  <si>
    <t>22.00.00</t>
  </si>
  <si>
    <t>21.00.00</t>
  </si>
  <si>
    <t>11.00.00</t>
  </si>
  <si>
    <t>13.00.00</t>
  </si>
  <si>
    <t>17.00.00</t>
  </si>
  <si>
    <t>18.00.00</t>
  </si>
  <si>
    <t>19.00.00</t>
  </si>
  <si>
    <t>ALVENARIAS E DIVISOES</t>
  </si>
  <si>
    <t>INSTALAÇAO ELETRICA E TELEFONICA</t>
  </si>
  <si>
    <t>SERRALHERIA</t>
  </si>
  <si>
    <t>PINTURA</t>
  </si>
  <si>
    <t>SERVICOS DIVERSOS</t>
  </si>
  <si>
    <t>URBANIZAÇAO E OBRAS COMPLEMENTARES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</si>
  <si>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</si>
  <si>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</si>
  <si>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</si>
  <si>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</si>
  <si>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</si>
  <si>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</si>
  <si>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</si>
  <si>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</si>
  <si>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</si>
  <si>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</si>
  <si>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</si>
  <si>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</si>
  <si>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PROJETO: VILA NOVA CACHOEIRINHA - ABERTURA DA RUA VITÓRIA (ENTRE BECO SR. MANOEL E RUA RAPOSO BOCARRO) - OP 2009/2010 - EMP. 55 - REG. NOROESTE</t>
  </si>
  <si>
    <t>08.00.00</t>
  </si>
  <si>
    <t>COBERTURAS E FORROS</t>
  </si>
  <si>
    <t>10.00.00</t>
  </si>
  <si>
    <t>INSTALAÇÕES HIDRO-SANITÁRIA, INCÊNDIO E GÁS</t>
  </si>
  <si>
    <t>14.00.00</t>
  </si>
  <si>
    <t>REVESTIMENTO</t>
  </si>
  <si>
    <t>15.00.00</t>
  </si>
  <si>
    <t>PISOS, RODAPÉS, SOLEIRAS E PEITORIS</t>
  </si>
  <si>
    <t>16.00.00</t>
  </si>
  <si>
    <t>VIDROS, ESPELHOS E ACESSÓRIOS</t>
  </si>
  <si>
    <t>20.00.00</t>
  </si>
  <si>
    <t>PAVIMENTAÇÃO</t>
  </si>
  <si>
    <t>23.00.00</t>
  </si>
  <si>
    <t>CAMINHÃO TANQUE</t>
  </si>
  <si>
    <t>32.00.01</t>
  </si>
  <si>
    <t>32.00.02</t>
  </si>
  <si>
    <t>32.00.03</t>
  </si>
  <si>
    <t>PESSOAL</t>
  </si>
  <si>
    <t>SERVIÇOS DE GRAFICA</t>
  </si>
  <si>
    <t>INVESTIGAÇÕES GEOTÉCNICAS</t>
  </si>
  <si>
    <t>,</t>
  </si>
  <si>
    <t>BELO HORIZONTE/MG, 07 DE 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</si>
</sst>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General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ourier New"/>
      <family val="3"/>
    </font>
    <font>
      <sz val="10"/>
      <name val="Arial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9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7" fontId="3" fillId="0" borderId="0"/>
    <xf numFmtId="0" fontId="7" fillId="0" borderId="0"/>
    <xf numFmtId="0" fontId="2" fillId="12" borderId="1" applyNumberFormat="0" applyFont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2" fillId="0" borderId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5">
    <xf numFmtId="0" fontId="0" fillId="0" borderId="0" xfId="0"/>
    <xf numFmtId="167" fontId="3" fillId="0" borderId="0" xfId="20"/>
    <xf numFmtId="167" fontId="3" fillId="0" borderId="0" xfId="20" applyAlignment="1">
      <alignment wrapText="1"/>
    </xf>
    <xf numFmtId="49" fontId="3" fillId="0" borderId="0" xfId="20" applyNumberFormat="1"/>
    <xf numFmtId="49" fontId="5" fillId="0" borderId="2" xfId="20" applyNumberFormat="1" applyFont="1" applyFill="1" applyBorder="1" applyAlignment="1" applyProtection="1">
      <alignment horizontal="center"/>
    </xf>
    <xf numFmtId="49" fontId="5" fillId="0" borderId="3" xfId="20" applyNumberFormat="1" applyFont="1" applyFill="1" applyBorder="1" applyAlignment="1" applyProtection="1">
      <alignment horizontal="center"/>
    </xf>
    <xf numFmtId="49" fontId="5" fillId="0" borderId="4" xfId="20" applyNumberFormat="1" applyFont="1" applyFill="1" applyBorder="1" applyAlignment="1" applyProtection="1">
      <alignment horizontal="center"/>
    </xf>
    <xf numFmtId="49" fontId="5" fillId="0" borderId="3" xfId="20" applyNumberFormat="1" applyFont="1" applyFill="1" applyBorder="1"/>
    <xf numFmtId="49" fontId="4" fillId="0" borderId="3" xfId="20" applyNumberFormat="1" applyFont="1" applyFill="1" applyBorder="1" applyAlignment="1" applyProtection="1">
      <protection locked="0"/>
    </xf>
    <xf numFmtId="49" fontId="5" fillId="0" borderId="5" xfId="20" applyNumberFormat="1" applyFont="1" applyFill="1" applyBorder="1" applyAlignment="1">
      <alignment horizontal="center"/>
    </xf>
    <xf numFmtId="49" fontId="3" fillId="0" borderId="6" xfId="20" applyNumberFormat="1" applyBorder="1" applyAlignment="1" applyProtection="1">
      <alignment horizontal="left"/>
    </xf>
    <xf numFmtId="49" fontId="6" fillId="0" borderId="6" xfId="20" applyNumberFormat="1" applyFont="1" applyBorder="1" applyAlignment="1" applyProtection="1">
      <alignment horizontal="center"/>
    </xf>
    <xf numFmtId="49" fontId="6" fillId="0" borderId="6" xfId="20" applyNumberFormat="1" applyFont="1" applyBorder="1" applyAlignment="1">
      <alignment horizontal="center"/>
    </xf>
    <xf numFmtId="49" fontId="11" fillId="0" borderId="7" xfId="20" applyNumberFormat="1" applyFont="1" applyBorder="1" applyAlignment="1">
      <alignment horizontal="center"/>
    </xf>
    <xf numFmtId="167" fontId="11" fillId="0" borderId="8" xfId="20" applyFont="1" applyBorder="1" applyAlignment="1">
      <alignment horizontal="center" wrapText="1"/>
    </xf>
    <xf numFmtId="167" fontId="11" fillId="0" borderId="8" xfId="20" applyFont="1" applyBorder="1" applyAlignment="1">
      <alignment horizontal="center"/>
    </xf>
    <xf numFmtId="167" fontId="11" fillId="0" borderId="8" xfId="20" applyFont="1" applyBorder="1" applyAlignment="1">
      <alignment horizontal="left"/>
    </xf>
    <xf numFmtId="167" fontId="11" fillId="0" borderId="8" xfId="20" applyFont="1" applyBorder="1" applyAlignment="1"/>
    <xf numFmtId="49" fontId="14" fillId="0" borderId="10" xfId="20" applyNumberFormat="1" applyFont="1" applyBorder="1"/>
    <xf numFmtId="167" fontId="11" fillId="0" borderId="0" xfId="20" applyFont="1" applyBorder="1" applyAlignment="1">
      <alignment horizontal="center" wrapText="1"/>
    </xf>
    <xf numFmtId="167" fontId="11" fillId="0" borderId="0" xfId="20" applyFont="1" applyBorder="1" applyAlignment="1">
      <alignment horizontal="center"/>
    </xf>
    <xf numFmtId="167" fontId="11" fillId="0" borderId="0" xfId="20" applyFont="1" applyBorder="1" applyAlignment="1">
      <alignment horizontal="left"/>
    </xf>
    <xf numFmtId="167" fontId="11" fillId="0" borderId="0" xfId="20" applyFont="1" applyBorder="1" applyAlignment="1"/>
    <xf numFmtId="49" fontId="11" fillId="0" borderId="10" xfId="20" applyNumberFormat="1" applyFont="1" applyBorder="1" applyAlignment="1">
      <alignment horizontal="center"/>
    </xf>
    <xf numFmtId="49" fontId="11" fillId="0" borderId="0" xfId="20" applyNumberFormat="1" applyFont="1" applyBorder="1" applyAlignment="1">
      <alignment horizontal="center"/>
    </xf>
    <xf numFmtId="167" fontId="14" fillId="0" borderId="0" xfId="20" applyFont="1" applyBorder="1"/>
    <xf numFmtId="0" fontId="13" fillId="13" borderId="0" xfId="20" applyNumberFormat="1" applyFont="1" applyFill="1" applyBorder="1" applyAlignment="1"/>
    <xf numFmtId="49" fontId="11" fillId="0" borderId="10" xfId="20" applyNumberFormat="1" applyFont="1" applyBorder="1" applyAlignment="1" applyProtection="1">
      <alignment horizontal="center"/>
    </xf>
    <xf numFmtId="49" fontId="14" fillId="0" borderId="12" xfId="20" applyNumberFormat="1" applyFont="1" applyBorder="1" applyAlignment="1" applyProtection="1">
      <alignment horizontal="left"/>
    </xf>
    <xf numFmtId="167" fontId="15" fillId="0" borderId="13" xfId="20" applyFont="1" applyBorder="1" applyAlignment="1" applyProtection="1">
      <alignment horizontal="left" wrapText="1"/>
      <protection locked="0"/>
    </xf>
    <xf numFmtId="167" fontId="14" fillId="0" borderId="13" xfId="20" applyFont="1" applyBorder="1"/>
    <xf numFmtId="167" fontId="11" fillId="0" borderId="13" xfId="20" applyFont="1" applyBorder="1"/>
    <xf numFmtId="49" fontId="12" fillId="0" borderId="10" xfId="20" applyNumberFormat="1" applyFont="1" applyFill="1" applyBorder="1" applyAlignment="1" applyProtection="1">
      <alignment horizontal="center"/>
    </xf>
    <xf numFmtId="167" fontId="12" fillId="0" borderId="10" xfId="20" applyFont="1" applyFill="1" applyBorder="1" applyAlignment="1" applyProtection="1">
      <alignment horizontal="center" wrapText="1"/>
    </xf>
    <xf numFmtId="49" fontId="12" fillId="0" borderId="15" xfId="20" applyNumberFormat="1" applyFont="1" applyFill="1" applyBorder="1" applyAlignment="1">
      <alignment horizontal="center"/>
    </xf>
    <xf numFmtId="167" fontId="12" fillId="0" borderId="15" xfId="20" applyFont="1" applyFill="1" applyBorder="1" applyAlignment="1">
      <alignment horizontal="center" wrapText="1"/>
    </xf>
    <xf numFmtId="167" fontId="12" fillId="0" borderId="16" xfId="20" applyFont="1" applyFill="1" applyBorder="1" applyAlignment="1" applyProtection="1">
      <alignment horizontal="center"/>
    </xf>
    <xf numFmtId="10" fontId="18" fillId="14" borderId="18" xfId="20" applyNumberFormat="1" applyFont="1" applyFill="1" applyBorder="1" applyAlignment="1" applyProtection="1">
      <alignment horizontal="center" vertical="center"/>
    </xf>
    <xf numFmtId="10" fontId="19" fillId="0" borderId="18" xfId="20" applyNumberFormat="1" applyFont="1" applyFill="1" applyBorder="1" applyAlignment="1" applyProtection="1">
      <alignment horizontal="center" vertical="center"/>
    </xf>
    <xf numFmtId="10" fontId="18" fillId="0" borderId="18" xfId="20" applyNumberFormat="1" applyFont="1" applyFill="1" applyBorder="1" applyAlignment="1" applyProtection="1">
      <alignment horizontal="center" vertical="center"/>
    </xf>
    <xf numFmtId="10" fontId="18" fillId="0" borderId="19" xfId="20" applyNumberFormat="1" applyFont="1" applyFill="1" applyBorder="1" applyAlignment="1" applyProtection="1">
      <alignment horizontal="center" vertical="center"/>
    </xf>
    <xf numFmtId="10" fontId="19" fillId="16" borderId="18" xfId="20" applyNumberFormat="1" applyFont="1" applyFill="1" applyBorder="1" applyAlignment="1" applyProtection="1">
      <alignment horizontal="center" vertical="center"/>
    </xf>
    <xf numFmtId="49" fontId="18" fillId="0" borderId="22" xfId="20" applyNumberFormat="1" applyFont="1" applyFill="1" applyBorder="1" applyAlignment="1" applyProtection="1">
      <alignment horizontal="center"/>
    </xf>
    <xf numFmtId="167" fontId="17" fillId="0" borderId="8" xfId="20" applyFont="1" applyFill="1" applyBorder="1" applyAlignment="1" applyProtection="1">
      <alignment horizontal="right" wrapText="1"/>
    </xf>
    <xf numFmtId="49" fontId="18" fillId="0" borderId="12" xfId="20" applyNumberFormat="1" applyFont="1" applyFill="1" applyBorder="1" applyAlignment="1" applyProtection="1">
      <alignment horizontal="center"/>
    </xf>
    <xf numFmtId="167" fontId="17" fillId="0" borderId="20" xfId="20" applyFont="1" applyFill="1" applyBorder="1" applyAlignment="1" applyProtection="1">
      <alignment horizontal="right" wrapText="1"/>
    </xf>
    <xf numFmtId="167" fontId="17" fillId="0" borderId="23" xfId="20" applyFont="1" applyFill="1" applyBorder="1" applyAlignment="1" applyProtection="1">
      <alignment horizontal="right" wrapText="1"/>
    </xf>
    <xf numFmtId="0" fontId="20" fillId="13" borderId="0" xfId="20" applyNumberFormat="1" applyFont="1" applyFill="1" applyBorder="1" applyAlignment="1">
      <alignment horizontal="left"/>
    </xf>
    <xf numFmtId="0" fontId="22" fillId="0" borderId="0" xfId="0" applyFont="1"/>
    <xf numFmtId="4" fontId="6" fillId="0" borderId="0" xfId="20" applyNumberFormat="1" applyFont="1"/>
    <xf numFmtId="10" fontId="18" fillId="16" borderId="18" xfId="20" applyNumberFormat="1" applyFont="1" applyFill="1" applyBorder="1" applyAlignment="1" applyProtection="1">
      <alignment horizontal="center" vertical="center"/>
    </xf>
    <xf numFmtId="10" fontId="18" fillId="16" borderId="19" xfId="20" applyNumberFormat="1" applyFont="1" applyFill="1" applyBorder="1" applyAlignment="1" applyProtection="1">
      <alignment horizontal="center" vertical="center"/>
    </xf>
    <xf numFmtId="167" fontId="11" fillId="0" borderId="9" xfId="20" applyFont="1" applyBorder="1" applyAlignment="1">
      <alignment horizontal="right"/>
    </xf>
    <xf numFmtId="167" fontId="11" fillId="0" borderId="11" xfId="20" applyFont="1" applyBorder="1" applyAlignment="1">
      <alignment horizontal="right"/>
    </xf>
    <xf numFmtId="4" fontId="11" fillId="0" borderId="11" xfId="20" applyNumberFormat="1" applyFont="1" applyBorder="1" applyAlignment="1">
      <alignment horizontal="right"/>
    </xf>
    <xf numFmtId="4" fontId="16" fillId="0" borderId="14" xfId="20" applyNumberFormat="1" applyFont="1" applyBorder="1" applyAlignment="1" applyProtection="1">
      <alignment horizontal="right"/>
      <protection locked="0"/>
    </xf>
    <xf numFmtId="167" fontId="27" fillId="0" borderId="0" xfId="20" applyFont="1" applyAlignment="1">
      <alignment horizontal="right"/>
    </xf>
    <xf numFmtId="167" fontId="22" fillId="0" borderId="0" xfId="20" applyFont="1" applyAlignment="1">
      <alignment horizontal="right" vertical="center"/>
    </xf>
    <xf numFmtId="167" fontId="22" fillId="0" borderId="0" xfId="20" applyFont="1" applyAlignment="1">
      <alignment horizontal="right"/>
    </xf>
    <xf numFmtId="4" fontId="23" fillId="0" borderId="21" xfId="20" applyNumberFormat="1" applyFont="1" applyFill="1" applyBorder="1" applyAlignment="1" applyProtection="1">
      <alignment horizontal="right"/>
    </xf>
    <xf numFmtId="4" fontId="26" fillId="0" borderId="21" xfId="20" applyNumberFormat="1" applyFont="1" applyFill="1" applyBorder="1" applyAlignment="1" applyProtection="1">
      <alignment horizontal="right"/>
    </xf>
    <xf numFmtId="4" fontId="24" fillId="0" borderId="36" xfId="25" applyNumberFormat="1" applyFont="1" applyFill="1" applyBorder="1" applyAlignment="1" applyProtection="1">
      <alignment horizontal="right"/>
    </xf>
    <xf numFmtId="4" fontId="24" fillId="0" borderId="36" xfId="20" applyNumberFormat="1" applyFont="1" applyBorder="1" applyAlignment="1">
      <alignment horizontal="right" wrapText="1"/>
    </xf>
    <xf numFmtId="4" fontId="26" fillId="0" borderId="36" xfId="20" applyNumberFormat="1" applyFont="1" applyFill="1" applyBorder="1" applyAlignment="1" applyProtection="1">
      <alignment horizontal="right"/>
    </xf>
    <xf numFmtId="4" fontId="26" fillId="0" borderId="33" xfId="20" applyNumberFormat="1" applyFont="1" applyFill="1" applyBorder="1" applyAlignment="1" applyProtection="1">
      <alignment horizontal="right"/>
    </xf>
    <xf numFmtId="167" fontId="12" fillId="0" borderId="21" xfId="20" applyFont="1" applyFill="1" applyBorder="1" applyAlignment="1" applyProtection="1">
      <alignment horizontal="center"/>
    </xf>
    <xf numFmtId="4" fontId="26" fillId="0" borderId="37" xfId="20" applyNumberFormat="1" applyFont="1" applyFill="1" applyBorder="1" applyAlignment="1" applyProtection="1">
      <alignment horizontal="right" wrapText="1"/>
    </xf>
    <xf numFmtId="4" fontId="24" fillId="0" borderId="33" xfId="20" applyNumberFormat="1" applyFont="1" applyBorder="1" applyAlignment="1">
      <alignment horizontal="right" wrapText="1"/>
    </xf>
    <xf numFmtId="4" fontId="24" fillId="0" borderId="37" xfId="21" applyNumberFormat="1" applyFont="1" applyFill="1" applyBorder="1" applyAlignment="1">
      <alignment horizontal="right"/>
    </xf>
    <xf numFmtId="0" fontId="20" fillId="13" borderId="0" xfId="20" applyNumberFormat="1" applyFont="1" applyFill="1" applyBorder="1" applyAlignment="1">
      <alignment horizontal="left"/>
    </xf>
    <xf numFmtId="167" fontId="12" fillId="0" borderId="17" xfId="20" applyFont="1" applyFill="1" applyBorder="1" applyAlignment="1" applyProtection="1">
      <alignment horizontal="center"/>
    </xf>
    <xf numFmtId="10" fontId="18" fillId="0" borderId="20" xfId="20" applyNumberFormat="1" applyFont="1" applyFill="1" applyBorder="1" applyAlignment="1" applyProtection="1">
      <alignment horizontal="center" vertical="center"/>
    </xf>
    <xf numFmtId="10" fontId="18" fillId="16" borderId="20" xfId="20" applyNumberFormat="1" applyFont="1" applyFill="1" applyBorder="1" applyAlignment="1" applyProtection="1">
      <alignment horizontal="center" vertical="center"/>
    </xf>
    <xf numFmtId="167" fontId="12" fillId="0" borderId="42" xfId="20" applyFont="1" applyFill="1" applyBorder="1" applyAlignment="1" applyProtection="1">
      <alignment horizontal="center"/>
    </xf>
    <xf numFmtId="167" fontId="12" fillId="0" borderId="43" xfId="20" applyFont="1" applyFill="1" applyBorder="1" applyAlignment="1" applyProtection="1">
      <alignment horizontal="center"/>
    </xf>
    <xf numFmtId="10" fontId="18" fillId="0" borderId="45" xfId="20" applyNumberFormat="1" applyFont="1" applyFill="1" applyBorder="1" applyAlignment="1" applyProtection="1">
      <alignment horizontal="center" vertical="center"/>
    </xf>
    <xf numFmtId="10" fontId="18" fillId="0" borderId="46" xfId="20" applyNumberFormat="1" applyFont="1" applyFill="1" applyBorder="1" applyAlignment="1" applyProtection="1">
      <alignment horizontal="center" vertical="center"/>
    </xf>
    <xf numFmtId="10" fontId="18" fillId="16" borderId="45" xfId="20" applyNumberFormat="1" applyFont="1" applyFill="1" applyBorder="1" applyAlignment="1" applyProtection="1">
      <alignment horizontal="center" vertical="center"/>
    </xf>
    <xf numFmtId="10" fontId="18" fillId="16" borderId="46" xfId="20" applyNumberFormat="1" applyFont="1" applyFill="1" applyBorder="1" applyAlignment="1" applyProtection="1">
      <alignment horizontal="center" vertical="center"/>
    </xf>
    <xf numFmtId="10" fontId="18" fillId="16" borderId="38" xfId="20" applyNumberFormat="1" applyFont="1" applyFill="1" applyBorder="1" applyAlignment="1" applyProtection="1">
      <alignment horizontal="center" vertical="center"/>
    </xf>
    <xf numFmtId="10" fontId="18" fillId="16" borderId="10" xfId="20" applyNumberFormat="1" applyFont="1" applyFill="1" applyBorder="1" applyAlignment="1" applyProtection="1">
      <alignment horizontal="center" vertical="center"/>
    </xf>
    <xf numFmtId="10" fontId="18" fillId="16" borderId="44" xfId="20" applyNumberFormat="1" applyFont="1" applyFill="1" applyBorder="1" applyAlignment="1" applyProtection="1">
      <alignment horizontal="center" vertical="center"/>
    </xf>
    <xf numFmtId="10" fontId="18" fillId="16" borderId="0" xfId="20" applyNumberFormat="1" applyFont="1" applyFill="1" applyBorder="1" applyAlignment="1" applyProtection="1">
      <alignment horizontal="center" vertical="center"/>
    </xf>
    <xf numFmtId="10" fontId="18" fillId="15" borderId="16" xfId="20" applyNumberFormat="1" applyFont="1" applyFill="1" applyBorder="1" applyAlignment="1" applyProtection="1">
      <alignment horizontal="center" vertical="center"/>
      <protection locked="0"/>
    </xf>
    <xf numFmtId="10" fontId="18" fillId="15" borderId="17" xfId="20" applyNumberFormat="1" applyFont="1" applyFill="1" applyBorder="1" applyAlignment="1" applyProtection="1">
      <alignment horizontal="center" vertical="center"/>
      <protection locked="0"/>
    </xf>
    <xf numFmtId="10" fontId="18" fillId="15" borderId="27" xfId="20" applyNumberFormat="1" applyFont="1" applyFill="1" applyBorder="1" applyAlignment="1" applyProtection="1">
      <alignment horizontal="center" vertical="center"/>
      <protection locked="0"/>
    </xf>
    <xf numFmtId="10" fontId="18" fillId="15" borderId="39" xfId="20" applyNumberFormat="1" applyFont="1" applyFill="1" applyBorder="1" applyAlignment="1" applyProtection="1">
      <alignment horizontal="center" vertical="center"/>
      <protection locked="0"/>
    </xf>
    <xf numFmtId="49" fontId="25" fillId="0" borderId="34" xfId="20" applyNumberFormat="1" applyFont="1" applyFill="1" applyBorder="1" applyAlignment="1" applyProtection="1">
      <alignment horizontal="left" vertical="center"/>
      <protection locked="0"/>
    </xf>
    <xf numFmtId="49" fontId="25" fillId="0" borderId="33" xfId="20" applyNumberFormat="1" applyFont="1" applyFill="1" applyBorder="1" applyAlignment="1" applyProtection="1">
      <alignment horizontal="left" vertical="center"/>
      <protection locked="0"/>
    </xf>
    <xf numFmtId="167" fontId="18" fillId="0" borderId="24" xfId="20" applyFont="1" applyFill="1" applyBorder="1" applyAlignment="1">
      <alignment horizontal="left" vertical="center" wrapText="1"/>
    </xf>
    <xf numFmtId="167" fontId="18" fillId="0" borderId="32" xfId="20" applyFont="1" applyFill="1" applyBorder="1" applyAlignment="1">
      <alignment horizontal="left" vertical="center" wrapText="1"/>
    </xf>
    <xf numFmtId="49" fontId="25" fillId="0" borderId="34" xfId="20" applyNumberFormat="1" applyFont="1" applyFill="1" applyBorder="1" applyAlignment="1">
      <alignment horizontal="right" vertical="center"/>
    </xf>
    <xf numFmtId="49" fontId="25" fillId="0" borderId="35" xfId="20" applyNumberFormat="1" applyFont="1" applyFill="1" applyBorder="1" applyAlignment="1">
      <alignment horizontal="right" vertical="center"/>
    </xf>
    <xf numFmtId="167" fontId="18" fillId="0" borderId="25" xfId="20" applyFont="1" applyFill="1" applyBorder="1" applyAlignment="1">
      <alignment horizontal="left" vertical="center" wrapText="1"/>
    </xf>
    <xf numFmtId="10" fontId="18" fillId="15" borderId="42" xfId="20" applyNumberFormat="1" applyFont="1" applyFill="1" applyBorder="1" applyAlignment="1" applyProtection="1">
      <alignment horizontal="center" vertical="center"/>
      <protection locked="0"/>
    </xf>
    <xf numFmtId="4" fontId="18" fillId="0" borderId="26" xfId="20" applyNumberFormat="1" applyFont="1" applyFill="1" applyBorder="1" applyAlignment="1" applyProtection="1">
      <alignment horizontal="center"/>
    </xf>
    <xf numFmtId="4" fontId="18" fillId="0" borderId="28" xfId="20" applyNumberFormat="1" applyFont="1" applyFill="1" applyBorder="1" applyAlignment="1" applyProtection="1">
      <alignment horizontal="center"/>
    </xf>
    <xf numFmtId="4" fontId="18" fillId="0" borderId="18" xfId="20" applyNumberFormat="1" applyFont="1" applyFill="1" applyBorder="1" applyAlignment="1" applyProtection="1">
      <alignment horizontal="center"/>
    </xf>
    <xf numFmtId="49" fontId="12" fillId="0" borderId="40" xfId="20" applyNumberFormat="1" applyFont="1" applyFill="1" applyBorder="1" applyAlignment="1">
      <alignment horizontal="center"/>
    </xf>
    <xf numFmtId="49" fontId="12" fillId="0" borderId="30" xfId="20" applyNumberFormat="1" applyFont="1" applyFill="1" applyBorder="1" applyAlignment="1">
      <alignment horizontal="center"/>
    </xf>
    <xf numFmtId="49" fontId="12" fillId="0" borderId="41" xfId="20" applyNumberFormat="1" applyFont="1" applyFill="1" applyBorder="1" applyAlignment="1">
      <alignment horizontal="center"/>
    </xf>
    <xf numFmtId="49" fontId="12" fillId="0" borderId="29" xfId="20" applyNumberFormat="1" applyFont="1" applyFill="1" applyBorder="1" applyAlignment="1">
      <alignment horizontal="center"/>
    </xf>
    <xf numFmtId="10" fontId="18" fillId="0" borderId="16" xfId="20" applyNumberFormat="1" applyFont="1" applyFill="1" applyBorder="1" applyAlignment="1" applyProtection="1">
      <alignment horizontal="center" vertical="center"/>
      <protection locked="0"/>
    </xf>
    <xf numFmtId="10" fontId="18" fillId="0" borderId="17" xfId="20" applyNumberFormat="1" applyFont="1" applyFill="1" applyBorder="1" applyAlignment="1" applyProtection="1">
      <alignment horizontal="center" vertical="center"/>
      <protection locked="0"/>
    </xf>
    <xf numFmtId="10" fontId="18" fillId="0" borderId="27" xfId="20" applyNumberFormat="1" applyFont="1" applyFill="1" applyBorder="1" applyAlignment="1" applyProtection="1">
      <alignment horizontal="center" vertical="center"/>
      <protection locked="0"/>
    </xf>
    <xf numFmtId="49" fontId="12" fillId="0" borderId="31" xfId="20" applyNumberFormat="1" applyFont="1" applyFill="1" applyBorder="1" applyAlignment="1">
      <alignment horizontal="center"/>
    </xf>
    <xf numFmtId="167" fontId="21" fillId="0" borderId="0" xfId="20" applyFont="1" applyBorder="1" applyAlignment="1">
      <alignment horizontal="left"/>
    </xf>
    <xf numFmtId="0" fontId="20" fillId="13" borderId="0" xfId="20" applyNumberFormat="1" applyFont="1" applyFill="1" applyBorder="1" applyAlignment="1">
      <alignment horizontal="left"/>
    </xf>
    <xf numFmtId="49" fontId="12" fillId="0" borderId="21" xfId="2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34" xfId="21" applyFont="1" applyFill="1" applyBorder="1" applyAlignment="1">
      <alignment horizontal="left" vertical="center"/>
    </xf>
    <xf numFmtId="0" fontId="25" fillId="0" borderId="35" xfId="21" applyFont="1" applyFill="1" applyBorder="1" applyAlignment="1">
      <alignment horizontal="left" vertical="center"/>
    </xf>
    <xf numFmtId="49" fontId="25" fillId="0" borderId="36" xfId="20" applyNumberFormat="1" applyFont="1" applyFill="1" applyBorder="1" applyAlignment="1" applyProtection="1">
      <alignment horizontal="left" vertical="center"/>
      <protection locked="0"/>
    </xf>
    <xf numFmtId="49" fontId="25" fillId="0" borderId="37" xfId="2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</cellXfs>
  <cellStyles count="3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Campo do Assistente de dados" xfId="13"/>
    <cellStyle name="Canto do Assistente de dados" xfId="14"/>
    <cellStyle name="Categoria do Assistente de dados" xfId="15"/>
    <cellStyle name="Excel Built-in Normal" xfId="16"/>
    <cellStyle name="Excel Built-in Normal 1" xfId="17"/>
    <cellStyle name="Hiperlink 2" xfId="18"/>
    <cellStyle name="Moeda 2" xfId="19"/>
    <cellStyle name="Normal" xfId="0" builtinId="0"/>
    <cellStyle name="Normal 2" xfId="20"/>
    <cellStyle name="Normal 3" xfId="21"/>
    <cellStyle name="Nota 2" xfId="22"/>
    <cellStyle name="Resultado do Assistente de dados" xfId="23"/>
    <cellStyle name="Separador de milhares 2" xfId="24"/>
    <cellStyle name="Separador de milhares 3" xfId="25"/>
    <cellStyle name="Separador de milhares 4" xfId="26"/>
    <cellStyle name="Separador de milhares 5" xfId="27"/>
    <cellStyle name="Título do Assistente de dados" xfId="28"/>
    <cellStyle name="Valor do Assistente de dados" xfId="29"/>
    <cellStyle name="Vírgula 2" xfId="3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142875</xdr:rowOff>
    </xdr:from>
    <xdr:to>
      <xdr:col>10</xdr:col>
      <xdr:colOff>85725</xdr:colOff>
      <xdr:row>5</xdr:row>
      <xdr:rowOff>123825</xdr:rowOff>
    </xdr:to>
    <xdr:pic>
      <xdr:nvPicPr>
        <xdr:cNvPr id="10462" name="Imagem 2" descr="Descrição: Descrição: marcas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42875"/>
          <a:ext cx="4486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3_03_2012\municipios_prioritarios_286_FINAL__regionaliza&#231;&#227;o_21_mar_2012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Base 201 municípios"/>
      <sheetName val="Recursos"/>
      <sheetName val="Tabela Regiões_Grupos PAC"/>
      <sheetName val="Memória"/>
      <sheetName val="Hierarquização pesos soma"/>
      <sheetName val="Hierarquização 201"/>
    </sheetNames>
    <sheetDataSet>
      <sheetData sheetId="0" refreshError="1">
        <row r="1">
          <cell r="B1" t="str">
            <v>não</v>
          </cell>
        </row>
        <row r="5">
          <cell r="B5" t="str">
            <v>sim</v>
          </cell>
          <cell r="D5">
            <v>1</v>
          </cell>
          <cell r="E5">
            <v>50</v>
          </cell>
          <cell r="F5">
            <v>4</v>
          </cell>
        </row>
        <row r="6">
          <cell r="B6">
            <v>4</v>
          </cell>
          <cell r="D6">
            <v>51</v>
          </cell>
          <cell r="E6">
            <v>100</v>
          </cell>
          <cell r="F6">
            <v>3</v>
          </cell>
        </row>
        <row r="7">
          <cell r="D7">
            <v>101</v>
          </cell>
          <cell r="E7">
            <v>150</v>
          </cell>
          <cell r="F7">
            <v>2</v>
          </cell>
        </row>
        <row r="8">
          <cell r="D8">
            <v>151</v>
          </cell>
          <cell r="E8">
            <v>201</v>
          </cell>
          <cell r="F8">
            <v>1</v>
          </cell>
        </row>
        <row r="9">
          <cell r="D9">
            <v>202</v>
          </cell>
        </row>
      </sheetData>
      <sheetData sheetId="1" refreshError="1">
        <row r="2">
          <cell r="CB2">
            <v>9000</v>
          </cell>
        </row>
        <row r="208">
          <cell r="CA208">
            <v>254.00192557448651</v>
          </cell>
        </row>
      </sheetData>
      <sheetData sheetId="2"/>
      <sheetData sheetId="3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Z73"/>
  <sheetViews>
    <sheetView showZeros="0" tabSelected="1" view="pageBreakPreview" topLeftCell="B1" zoomScale="40" zoomScaleNormal="30" zoomScaleSheetLayoutView="40" workbookViewId="0">
      <selection activeCell="B65" sqref="B65:BX65"/>
    </sheetView>
  </sheetViews>
  <sheetFormatPr defaultColWidth="16.5546875" defaultRowHeight="15.6"/>
  <cols>
    <col min="1" max="1" width="7.44140625" style="3" hidden="1" customWidth="1"/>
    <col min="2" max="2" width="10.6640625" style="3" customWidth="1"/>
    <col min="3" max="3" width="37.6640625" style="2" customWidth="1"/>
    <col min="4" max="75" width="5.6640625" style="1" customWidth="1"/>
    <col min="76" max="76" width="19.5546875" style="56" bestFit="1" customWidth="1"/>
    <col min="77" max="77" width="16.5546875" style="1"/>
    <col min="78" max="78" width="32.88671875" style="1" customWidth="1"/>
    <col min="79" max="16384" width="16.5546875" style="1"/>
  </cols>
  <sheetData>
    <row r="1" spans="1:76" ht="16.2">
      <c r="A1" s="12"/>
      <c r="B1" s="13"/>
      <c r="C1" s="14"/>
      <c r="D1" s="15"/>
      <c r="E1" s="15"/>
      <c r="F1" s="15"/>
      <c r="G1" s="15"/>
      <c r="H1" s="15"/>
      <c r="I1" s="15"/>
      <c r="J1" s="16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5"/>
      <c r="BX1" s="52"/>
    </row>
    <row r="2" spans="1:76" ht="19.2">
      <c r="A2" s="12"/>
      <c r="B2" s="18"/>
      <c r="C2" s="19"/>
      <c r="D2" s="20"/>
      <c r="E2" s="20"/>
      <c r="F2" s="20"/>
      <c r="G2" s="20"/>
      <c r="H2" s="20"/>
      <c r="I2" s="20"/>
      <c r="J2" s="21"/>
      <c r="K2" s="21"/>
      <c r="L2" s="21"/>
      <c r="M2" s="22"/>
      <c r="N2" s="22"/>
      <c r="O2" s="22"/>
      <c r="P2" s="22"/>
      <c r="Q2" s="106" t="s">
        <v>22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53"/>
    </row>
    <row r="3" spans="1:76" ht="19.2">
      <c r="A3" s="12"/>
      <c r="B3" s="23"/>
      <c r="C3" s="19"/>
      <c r="D3" s="20"/>
      <c r="E3" s="20"/>
      <c r="F3" s="20"/>
      <c r="G3" s="24"/>
      <c r="H3" s="20"/>
      <c r="I3" s="25"/>
      <c r="J3" s="25"/>
      <c r="K3" s="25"/>
      <c r="L3" s="25"/>
      <c r="M3" s="26"/>
      <c r="N3" s="26"/>
      <c r="O3" s="26"/>
      <c r="P3" s="26"/>
      <c r="Q3" s="107" t="s">
        <v>66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53"/>
    </row>
    <row r="4" spans="1:76" ht="19.2">
      <c r="A4" s="11"/>
      <c r="B4" s="23"/>
      <c r="C4" s="19"/>
      <c r="D4" s="20"/>
      <c r="E4" s="20"/>
      <c r="F4" s="20"/>
      <c r="G4" s="20"/>
      <c r="H4" s="20"/>
      <c r="I4" s="20"/>
      <c r="J4" s="20"/>
      <c r="K4" s="21"/>
      <c r="L4" s="21"/>
      <c r="M4" s="26"/>
      <c r="N4" s="26"/>
      <c r="O4" s="26"/>
      <c r="P4" s="26"/>
      <c r="Q4" s="47"/>
      <c r="R4" s="47"/>
      <c r="S4" s="47"/>
      <c r="T4" s="47"/>
      <c r="U4" s="47"/>
      <c r="V4" s="47"/>
      <c r="W4" s="47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47"/>
      <c r="BU4" s="47"/>
      <c r="BV4" s="47"/>
      <c r="BW4" s="47"/>
      <c r="BX4" s="54"/>
    </row>
    <row r="5" spans="1:76" ht="19.2">
      <c r="A5" s="11"/>
      <c r="B5" s="27"/>
      <c r="C5" s="19"/>
      <c r="D5" s="20"/>
      <c r="E5" s="20"/>
      <c r="F5" s="20"/>
      <c r="G5" s="20"/>
      <c r="H5" s="20"/>
      <c r="I5" s="25"/>
      <c r="J5" s="25"/>
      <c r="K5" s="22"/>
      <c r="L5" s="22"/>
      <c r="M5" s="26"/>
      <c r="N5" s="26"/>
      <c r="O5" s="26"/>
      <c r="P5" s="26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54"/>
    </row>
    <row r="6" spans="1:76" ht="16.2" thickBot="1">
      <c r="A6" s="10"/>
      <c r="B6" s="28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0"/>
      <c r="BU6" s="30"/>
      <c r="BV6" s="30"/>
      <c r="BW6" s="30"/>
      <c r="BX6" s="55"/>
    </row>
    <row r="7" spans="1:76">
      <c r="A7" s="6" t="s">
        <v>4</v>
      </c>
      <c r="B7" s="32"/>
      <c r="C7" s="33" t="s">
        <v>21</v>
      </c>
      <c r="D7" s="101" t="s">
        <v>20</v>
      </c>
      <c r="E7" s="99"/>
      <c r="F7" s="99"/>
      <c r="G7" s="105"/>
      <c r="H7" s="101" t="s">
        <v>19</v>
      </c>
      <c r="I7" s="99"/>
      <c r="J7" s="99"/>
      <c r="K7" s="105"/>
      <c r="L7" s="101" t="s">
        <v>18</v>
      </c>
      <c r="M7" s="99"/>
      <c r="N7" s="99"/>
      <c r="O7" s="105"/>
      <c r="P7" s="101" t="s">
        <v>17</v>
      </c>
      <c r="Q7" s="99"/>
      <c r="R7" s="99"/>
      <c r="S7" s="105"/>
      <c r="T7" s="101" t="s">
        <v>16</v>
      </c>
      <c r="U7" s="99"/>
      <c r="V7" s="99"/>
      <c r="W7" s="99"/>
      <c r="X7" s="101" t="s">
        <v>15</v>
      </c>
      <c r="Y7" s="99"/>
      <c r="Z7" s="99"/>
      <c r="AA7" s="99"/>
      <c r="AB7" s="98" t="s">
        <v>54</v>
      </c>
      <c r="AC7" s="99"/>
      <c r="AD7" s="99"/>
      <c r="AE7" s="100"/>
      <c r="AF7" s="99" t="s">
        <v>55</v>
      </c>
      <c r="AG7" s="99"/>
      <c r="AH7" s="99"/>
      <c r="AI7" s="99"/>
      <c r="AJ7" s="98" t="s">
        <v>56</v>
      </c>
      <c r="AK7" s="99"/>
      <c r="AL7" s="99"/>
      <c r="AM7" s="100"/>
      <c r="AN7" s="99" t="s">
        <v>57</v>
      </c>
      <c r="AO7" s="99"/>
      <c r="AP7" s="99"/>
      <c r="AQ7" s="99"/>
      <c r="AR7" s="98" t="s">
        <v>58</v>
      </c>
      <c r="AS7" s="99"/>
      <c r="AT7" s="99"/>
      <c r="AU7" s="100"/>
      <c r="AV7" s="99" t="s">
        <v>59</v>
      </c>
      <c r="AW7" s="99"/>
      <c r="AX7" s="99"/>
      <c r="AY7" s="99"/>
      <c r="AZ7" s="98" t="s">
        <v>60</v>
      </c>
      <c r="BA7" s="99"/>
      <c r="BB7" s="99"/>
      <c r="BC7" s="100"/>
      <c r="BD7" s="99" t="s">
        <v>61</v>
      </c>
      <c r="BE7" s="99"/>
      <c r="BF7" s="99"/>
      <c r="BG7" s="99"/>
      <c r="BH7" s="98" t="s">
        <v>62</v>
      </c>
      <c r="BI7" s="99"/>
      <c r="BJ7" s="99"/>
      <c r="BK7" s="100"/>
      <c r="BL7" s="99" t="s">
        <v>63</v>
      </c>
      <c r="BM7" s="99"/>
      <c r="BN7" s="99"/>
      <c r="BO7" s="100"/>
      <c r="BP7" s="99" t="s">
        <v>64</v>
      </c>
      <c r="BQ7" s="99"/>
      <c r="BR7" s="99"/>
      <c r="BS7" s="99"/>
      <c r="BT7" s="108" t="s">
        <v>65</v>
      </c>
      <c r="BU7" s="108"/>
      <c r="BV7" s="108"/>
      <c r="BW7" s="108"/>
      <c r="BX7" s="59" t="s">
        <v>3</v>
      </c>
    </row>
    <row r="8" spans="1:76">
      <c r="A8" s="9"/>
      <c r="B8" s="34"/>
      <c r="C8" s="35"/>
      <c r="D8" s="36" t="s">
        <v>14</v>
      </c>
      <c r="E8" s="36" t="s">
        <v>13</v>
      </c>
      <c r="F8" s="36" t="s">
        <v>12</v>
      </c>
      <c r="G8" s="36" t="s">
        <v>11</v>
      </c>
      <c r="H8" s="36" t="s">
        <v>14</v>
      </c>
      <c r="I8" s="36" t="s">
        <v>13</v>
      </c>
      <c r="J8" s="36" t="s">
        <v>12</v>
      </c>
      <c r="K8" s="36" t="s">
        <v>11</v>
      </c>
      <c r="L8" s="36" t="s">
        <v>14</v>
      </c>
      <c r="M8" s="36" t="s">
        <v>13</v>
      </c>
      <c r="N8" s="36" t="s">
        <v>12</v>
      </c>
      <c r="O8" s="36" t="s">
        <v>11</v>
      </c>
      <c r="P8" s="36" t="s">
        <v>14</v>
      </c>
      <c r="Q8" s="36" t="s">
        <v>13</v>
      </c>
      <c r="R8" s="36" t="s">
        <v>12</v>
      </c>
      <c r="S8" s="36" t="s">
        <v>11</v>
      </c>
      <c r="T8" s="36" t="s">
        <v>14</v>
      </c>
      <c r="U8" s="36" t="s">
        <v>13</v>
      </c>
      <c r="V8" s="36" t="s">
        <v>12</v>
      </c>
      <c r="W8" s="36" t="s">
        <v>11</v>
      </c>
      <c r="X8" s="36" t="s">
        <v>14</v>
      </c>
      <c r="Y8" s="36" t="s">
        <v>13</v>
      </c>
      <c r="Z8" s="36" t="s">
        <v>12</v>
      </c>
      <c r="AA8" s="36" t="s">
        <v>11</v>
      </c>
      <c r="AB8" s="73" t="s">
        <v>14</v>
      </c>
      <c r="AC8" s="36" t="s">
        <v>13</v>
      </c>
      <c r="AD8" s="36" t="s">
        <v>12</v>
      </c>
      <c r="AE8" s="74" t="s">
        <v>11</v>
      </c>
      <c r="AF8" s="70" t="s">
        <v>14</v>
      </c>
      <c r="AG8" s="36" t="s">
        <v>13</v>
      </c>
      <c r="AH8" s="36" t="s">
        <v>12</v>
      </c>
      <c r="AI8" s="36" t="s">
        <v>11</v>
      </c>
      <c r="AJ8" s="73" t="s">
        <v>14</v>
      </c>
      <c r="AK8" s="36" t="s">
        <v>13</v>
      </c>
      <c r="AL8" s="36" t="s">
        <v>12</v>
      </c>
      <c r="AM8" s="74" t="s">
        <v>11</v>
      </c>
      <c r="AN8" s="70" t="s">
        <v>14</v>
      </c>
      <c r="AO8" s="36" t="s">
        <v>13</v>
      </c>
      <c r="AP8" s="36" t="s">
        <v>12</v>
      </c>
      <c r="AQ8" s="36" t="s">
        <v>11</v>
      </c>
      <c r="AR8" s="73" t="s">
        <v>14</v>
      </c>
      <c r="AS8" s="36" t="s">
        <v>13</v>
      </c>
      <c r="AT8" s="36" t="s">
        <v>12</v>
      </c>
      <c r="AU8" s="74" t="s">
        <v>11</v>
      </c>
      <c r="AV8" s="70" t="s">
        <v>14</v>
      </c>
      <c r="AW8" s="36" t="s">
        <v>13</v>
      </c>
      <c r="AX8" s="36" t="s">
        <v>12</v>
      </c>
      <c r="AY8" s="36" t="s">
        <v>11</v>
      </c>
      <c r="AZ8" s="73" t="s">
        <v>14</v>
      </c>
      <c r="BA8" s="36" t="s">
        <v>13</v>
      </c>
      <c r="BB8" s="36" t="s">
        <v>12</v>
      </c>
      <c r="BC8" s="74" t="s">
        <v>11</v>
      </c>
      <c r="BD8" s="70" t="s">
        <v>14</v>
      </c>
      <c r="BE8" s="36" t="s">
        <v>13</v>
      </c>
      <c r="BF8" s="36" t="s">
        <v>12</v>
      </c>
      <c r="BG8" s="36" t="s">
        <v>11</v>
      </c>
      <c r="BH8" s="73" t="s">
        <v>14</v>
      </c>
      <c r="BI8" s="36" t="s">
        <v>13</v>
      </c>
      <c r="BJ8" s="36" t="s">
        <v>12</v>
      </c>
      <c r="BK8" s="74" t="s">
        <v>11</v>
      </c>
      <c r="BL8" s="70" t="s">
        <v>14</v>
      </c>
      <c r="BM8" s="36" t="s">
        <v>13</v>
      </c>
      <c r="BN8" s="36" t="s">
        <v>12</v>
      </c>
      <c r="BO8" s="74" t="s">
        <v>11</v>
      </c>
      <c r="BP8" s="70" t="s">
        <v>14</v>
      </c>
      <c r="BQ8" s="36" t="s">
        <v>13</v>
      </c>
      <c r="BR8" s="36" t="s">
        <v>12</v>
      </c>
      <c r="BS8" s="36" t="s">
        <v>11</v>
      </c>
      <c r="BT8" s="65" t="s">
        <v>14</v>
      </c>
      <c r="BU8" s="65" t="s">
        <v>13</v>
      </c>
      <c r="BV8" s="65" t="s">
        <v>12</v>
      </c>
      <c r="BW8" s="65" t="s">
        <v>11</v>
      </c>
      <c r="BX8" s="59" t="s">
        <v>10</v>
      </c>
    </row>
    <row r="9" spans="1:76" ht="17.399999999999999" customHeight="1">
      <c r="A9" s="8" t="s">
        <v>2</v>
      </c>
      <c r="B9" s="110" t="s">
        <v>26</v>
      </c>
      <c r="C9" s="89" t="s">
        <v>28</v>
      </c>
      <c r="D9" s="37"/>
      <c r="E9" s="37"/>
      <c r="F9" s="37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79"/>
      <c r="Y9" s="79"/>
      <c r="Z9" s="79"/>
      <c r="AA9" s="79"/>
      <c r="AB9" s="80"/>
      <c r="AC9" s="79"/>
      <c r="AD9" s="79"/>
      <c r="AE9" s="81"/>
      <c r="AF9" s="82"/>
      <c r="AG9" s="79"/>
      <c r="AH9" s="79"/>
      <c r="AI9" s="79"/>
      <c r="AJ9" s="80"/>
      <c r="AK9" s="79"/>
      <c r="AL9" s="79"/>
      <c r="AM9" s="81"/>
      <c r="AN9" s="82"/>
      <c r="AO9" s="79"/>
      <c r="AP9" s="79"/>
      <c r="AQ9" s="79"/>
      <c r="AR9" s="80"/>
      <c r="AS9" s="79"/>
      <c r="AT9" s="79"/>
      <c r="AU9" s="81"/>
      <c r="AV9" s="82"/>
      <c r="AW9" s="79"/>
      <c r="AX9" s="79"/>
      <c r="AY9" s="79"/>
      <c r="AZ9" s="80"/>
      <c r="BA9" s="79"/>
      <c r="BB9" s="79"/>
      <c r="BC9" s="81"/>
      <c r="BD9" s="82"/>
      <c r="BE9" s="79"/>
      <c r="BF9" s="79"/>
      <c r="BG9" s="79"/>
      <c r="BH9" s="80"/>
      <c r="BI9" s="79"/>
      <c r="BJ9" s="79"/>
      <c r="BK9" s="81"/>
      <c r="BL9" s="82"/>
      <c r="BM9" s="79"/>
      <c r="BN9" s="79"/>
      <c r="BO9" s="81"/>
      <c r="BP9" s="82"/>
      <c r="BQ9" s="79"/>
      <c r="BR9" s="79"/>
      <c r="BS9" s="79"/>
      <c r="BT9" s="79"/>
      <c r="BU9" s="79"/>
      <c r="BV9" s="79"/>
      <c r="BW9" s="79"/>
      <c r="BX9" s="61">
        <v>139868.25</v>
      </c>
    </row>
    <row r="10" spans="1:76" ht="17.399999999999999" customHeight="1">
      <c r="A10" s="7"/>
      <c r="B10" s="111"/>
      <c r="C10" s="93"/>
      <c r="D10" s="83">
        <v>0.5</v>
      </c>
      <c r="E10" s="84"/>
      <c r="F10" s="84"/>
      <c r="G10" s="85"/>
      <c r="H10" s="83">
        <v>0.15</v>
      </c>
      <c r="I10" s="84"/>
      <c r="J10" s="84"/>
      <c r="K10" s="85"/>
      <c r="L10" s="83">
        <v>0.05</v>
      </c>
      <c r="M10" s="84"/>
      <c r="N10" s="84"/>
      <c r="O10" s="85"/>
      <c r="P10" s="83">
        <v>0.02</v>
      </c>
      <c r="Q10" s="84"/>
      <c r="R10" s="84"/>
      <c r="S10" s="85"/>
      <c r="T10" s="83">
        <v>0.02</v>
      </c>
      <c r="U10" s="84"/>
      <c r="V10" s="84"/>
      <c r="W10" s="85"/>
      <c r="X10" s="83">
        <v>0.02</v>
      </c>
      <c r="Y10" s="84"/>
      <c r="Z10" s="84"/>
      <c r="AA10" s="86"/>
      <c r="AB10" s="94">
        <v>0.02</v>
      </c>
      <c r="AC10" s="84"/>
      <c r="AD10" s="84"/>
      <c r="AE10" s="86"/>
      <c r="AF10" s="94">
        <v>0.02</v>
      </c>
      <c r="AG10" s="84"/>
      <c r="AH10" s="84"/>
      <c r="AI10" s="86"/>
      <c r="AJ10" s="94">
        <v>0.02</v>
      </c>
      <c r="AK10" s="84"/>
      <c r="AL10" s="84"/>
      <c r="AM10" s="86"/>
      <c r="AN10" s="94">
        <v>0.02</v>
      </c>
      <c r="AO10" s="84"/>
      <c r="AP10" s="84"/>
      <c r="AQ10" s="86"/>
      <c r="AR10" s="94">
        <v>0.02</v>
      </c>
      <c r="AS10" s="84"/>
      <c r="AT10" s="84"/>
      <c r="AU10" s="86"/>
      <c r="AV10" s="94">
        <v>0.02</v>
      </c>
      <c r="AW10" s="84"/>
      <c r="AX10" s="84"/>
      <c r="AY10" s="86"/>
      <c r="AZ10" s="94">
        <v>0.02</v>
      </c>
      <c r="BA10" s="84"/>
      <c r="BB10" s="84"/>
      <c r="BC10" s="86"/>
      <c r="BD10" s="94">
        <v>0.02</v>
      </c>
      <c r="BE10" s="84"/>
      <c r="BF10" s="84"/>
      <c r="BG10" s="86"/>
      <c r="BH10" s="94">
        <v>0.02</v>
      </c>
      <c r="BI10" s="84"/>
      <c r="BJ10" s="84"/>
      <c r="BK10" s="86"/>
      <c r="BL10" s="94">
        <v>0.02</v>
      </c>
      <c r="BM10" s="84"/>
      <c r="BN10" s="84"/>
      <c r="BO10" s="86"/>
      <c r="BP10" s="94">
        <v>0.02</v>
      </c>
      <c r="BQ10" s="84"/>
      <c r="BR10" s="84"/>
      <c r="BS10" s="85"/>
      <c r="BT10" s="83">
        <v>0.02</v>
      </c>
      <c r="BU10" s="84"/>
      <c r="BV10" s="84"/>
      <c r="BW10" s="84"/>
      <c r="BX10" s="62"/>
    </row>
    <row r="11" spans="1:76" ht="17.399999999999999">
      <c r="A11" s="8" t="s">
        <v>9</v>
      </c>
      <c r="B11" s="87" t="s">
        <v>27</v>
      </c>
      <c r="C11" s="89" t="s">
        <v>23</v>
      </c>
      <c r="D11" s="38"/>
      <c r="E11" s="38"/>
      <c r="F11" s="41"/>
      <c r="G11" s="4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  <c r="X11" s="50"/>
      <c r="Y11" s="50"/>
      <c r="Z11" s="50"/>
      <c r="AA11" s="50"/>
      <c r="AB11" s="77"/>
      <c r="AC11" s="50"/>
      <c r="AD11" s="50"/>
      <c r="AE11" s="78"/>
      <c r="AF11" s="71"/>
      <c r="AG11" s="39"/>
      <c r="AH11" s="39"/>
      <c r="AI11" s="39"/>
      <c r="AJ11" s="75"/>
      <c r="AK11" s="39"/>
      <c r="AL11" s="39"/>
      <c r="AM11" s="76"/>
      <c r="AN11" s="71"/>
      <c r="AO11" s="39"/>
      <c r="AP11" s="39"/>
      <c r="AQ11" s="39"/>
      <c r="AR11" s="75"/>
      <c r="AS11" s="39"/>
      <c r="AT11" s="39"/>
      <c r="AU11" s="76"/>
      <c r="AV11" s="71"/>
      <c r="AW11" s="39"/>
      <c r="AX11" s="39"/>
      <c r="AY11" s="39"/>
      <c r="AZ11" s="75"/>
      <c r="BA11" s="39"/>
      <c r="BB11" s="39"/>
      <c r="BC11" s="76"/>
      <c r="BD11" s="71"/>
      <c r="BE11" s="39"/>
      <c r="BF11" s="39"/>
      <c r="BG11" s="39"/>
      <c r="BH11" s="75"/>
      <c r="BI11" s="39"/>
      <c r="BJ11" s="39"/>
      <c r="BK11" s="76"/>
      <c r="BL11" s="71"/>
      <c r="BM11" s="39"/>
      <c r="BN11" s="39"/>
      <c r="BO11" s="76"/>
      <c r="BP11" s="71"/>
      <c r="BQ11" s="39"/>
      <c r="BR11" s="39"/>
      <c r="BS11" s="39"/>
      <c r="BT11" s="39"/>
      <c r="BU11" s="39"/>
      <c r="BV11" s="39"/>
      <c r="BW11" s="39"/>
      <c r="BX11" s="66">
        <v>497082.35</v>
      </c>
    </row>
    <row r="12" spans="1:76" ht="17.399999999999999">
      <c r="A12" s="7"/>
      <c r="B12" s="112"/>
      <c r="C12" s="93"/>
      <c r="D12" s="83">
        <v>0.05</v>
      </c>
      <c r="E12" s="84"/>
      <c r="F12" s="84"/>
      <c r="G12" s="85"/>
      <c r="H12" s="83">
        <v>0.2</v>
      </c>
      <c r="I12" s="84"/>
      <c r="J12" s="84"/>
      <c r="K12" s="85"/>
      <c r="L12" s="83">
        <v>0.15</v>
      </c>
      <c r="M12" s="84"/>
      <c r="N12" s="84"/>
      <c r="O12" s="85"/>
      <c r="P12" s="83">
        <v>0.25</v>
      </c>
      <c r="Q12" s="84"/>
      <c r="R12" s="84"/>
      <c r="S12" s="85"/>
      <c r="T12" s="83">
        <v>0.15</v>
      </c>
      <c r="U12" s="84"/>
      <c r="V12" s="84"/>
      <c r="W12" s="85"/>
      <c r="X12" s="83">
        <v>0.15</v>
      </c>
      <c r="Y12" s="84"/>
      <c r="Z12" s="84"/>
      <c r="AA12" s="85"/>
      <c r="AB12" s="83">
        <v>0.05</v>
      </c>
      <c r="AC12" s="84"/>
      <c r="AD12" s="84"/>
      <c r="AE12" s="85"/>
      <c r="AF12" s="83"/>
      <c r="AG12" s="84"/>
      <c r="AH12" s="84"/>
      <c r="AI12" s="85"/>
      <c r="AJ12" s="83"/>
      <c r="AK12" s="84"/>
      <c r="AL12" s="84"/>
      <c r="AM12" s="85"/>
      <c r="AN12" s="83"/>
      <c r="AO12" s="84"/>
      <c r="AP12" s="84"/>
      <c r="AQ12" s="85"/>
      <c r="AR12" s="83"/>
      <c r="AS12" s="84"/>
      <c r="AT12" s="84"/>
      <c r="AU12" s="85"/>
      <c r="AV12" s="83"/>
      <c r="AW12" s="84"/>
      <c r="AX12" s="84"/>
      <c r="AY12" s="85"/>
      <c r="AZ12" s="83"/>
      <c r="BA12" s="84"/>
      <c r="BB12" s="84"/>
      <c r="BC12" s="85"/>
      <c r="BD12" s="83"/>
      <c r="BE12" s="84"/>
      <c r="BF12" s="84"/>
      <c r="BG12" s="85"/>
      <c r="BH12" s="94"/>
      <c r="BI12" s="84"/>
      <c r="BJ12" s="84"/>
      <c r="BK12" s="86"/>
      <c r="BL12" s="94"/>
      <c r="BM12" s="84"/>
      <c r="BN12" s="84"/>
      <c r="BO12" s="86"/>
      <c r="BP12" s="94"/>
      <c r="BQ12" s="84"/>
      <c r="BR12" s="84"/>
      <c r="BS12" s="85"/>
      <c r="BT12" s="83"/>
      <c r="BU12" s="84"/>
      <c r="BV12" s="84"/>
      <c r="BW12" s="84"/>
      <c r="BX12" s="67"/>
    </row>
    <row r="13" spans="1:76" ht="19.5" customHeight="1">
      <c r="A13" s="7"/>
      <c r="B13" s="113" t="s">
        <v>29</v>
      </c>
      <c r="C13" s="89" t="s">
        <v>1</v>
      </c>
      <c r="D13" s="38"/>
      <c r="E13" s="38"/>
      <c r="F13" s="38"/>
      <c r="G13" s="38"/>
      <c r="H13" s="50"/>
      <c r="I13" s="50"/>
      <c r="J13" s="37"/>
      <c r="K13" s="37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50"/>
      <c r="Y13" s="50"/>
      <c r="Z13" s="50"/>
      <c r="AA13" s="50"/>
      <c r="AB13" s="77"/>
      <c r="AC13" s="50"/>
      <c r="AD13" s="50"/>
      <c r="AE13" s="78"/>
      <c r="AF13" s="72"/>
      <c r="AG13" s="50"/>
      <c r="AH13" s="50"/>
      <c r="AI13" s="50"/>
      <c r="AJ13" s="77"/>
      <c r="AK13" s="50"/>
      <c r="AL13" s="50"/>
      <c r="AM13" s="78"/>
      <c r="AN13" s="72"/>
      <c r="AO13" s="50"/>
      <c r="AP13" s="50"/>
      <c r="AQ13" s="50"/>
      <c r="AR13" s="75"/>
      <c r="AS13" s="39"/>
      <c r="AT13" s="39"/>
      <c r="AU13" s="76"/>
      <c r="AV13" s="71"/>
      <c r="AW13" s="39"/>
      <c r="AX13" s="39"/>
      <c r="AY13" s="39"/>
      <c r="AZ13" s="75"/>
      <c r="BA13" s="39"/>
      <c r="BB13" s="39"/>
      <c r="BC13" s="76"/>
      <c r="BD13" s="71"/>
      <c r="BE13" s="39"/>
      <c r="BF13" s="39"/>
      <c r="BG13" s="39"/>
      <c r="BH13" s="75"/>
      <c r="BI13" s="39"/>
      <c r="BJ13" s="39"/>
      <c r="BK13" s="76"/>
      <c r="BL13" s="71"/>
      <c r="BM13" s="39"/>
      <c r="BN13" s="39"/>
      <c r="BO13" s="76"/>
      <c r="BP13" s="71"/>
      <c r="BQ13" s="39"/>
      <c r="BR13" s="39"/>
      <c r="BS13" s="39"/>
      <c r="BT13" s="39"/>
      <c r="BU13" s="39"/>
      <c r="BV13" s="39"/>
      <c r="BW13" s="39"/>
      <c r="BX13" s="68">
        <v>429300.97</v>
      </c>
    </row>
    <row r="14" spans="1:76" ht="19.5" customHeight="1">
      <c r="A14" s="7"/>
      <c r="B14" s="92"/>
      <c r="C14" s="93"/>
      <c r="D14" s="83"/>
      <c r="E14" s="84"/>
      <c r="F14" s="84"/>
      <c r="G14" s="85"/>
      <c r="H14" s="83">
        <v>0.03</v>
      </c>
      <c r="I14" s="84"/>
      <c r="J14" s="84"/>
      <c r="K14" s="85"/>
      <c r="L14" s="83">
        <v>0.1</v>
      </c>
      <c r="M14" s="84"/>
      <c r="N14" s="84"/>
      <c r="O14" s="85"/>
      <c r="P14" s="83">
        <v>0.25</v>
      </c>
      <c r="Q14" s="84"/>
      <c r="R14" s="84"/>
      <c r="S14" s="85"/>
      <c r="T14" s="83">
        <v>0.15</v>
      </c>
      <c r="U14" s="84"/>
      <c r="V14" s="84"/>
      <c r="W14" s="85"/>
      <c r="X14" s="83">
        <v>0.18</v>
      </c>
      <c r="Y14" s="84"/>
      <c r="Z14" s="84"/>
      <c r="AA14" s="85"/>
      <c r="AB14" s="83">
        <v>0.15</v>
      </c>
      <c r="AC14" s="84"/>
      <c r="AD14" s="84"/>
      <c r="AE14" s="85"/>
      <c r="AF14" s="83">
        <v>7.0000000000000007E-2</v>
      </c>
      <c r="AG14" s="84"/>
      <c r="AH14" s="84"/>
      <c r="AI14" s="85"/>
      <c r="AJ14" s="83">
        <v>0.05</v>
      </c>
      <c r="AK14" s="84"/>
      <c r="AL14" s="84"/>
      <c r="AM14" s="85"/>
      <c r="AN14" s="83">
        <v>0.02</v>
      </c>
      <c r="AO14" s="84"/>
      <c r="AP14" s="84"/>
      <c r="AQ14" s="85"/>
      <c r="AR14" s="83"/>
      <c r="AS14" s="84"/>
      <c r="AT14" s="84"/>
      <c r="AU14" s="85"/>
      <c r="AV14" s="83"/>
      <c r="AW14" s="84"/>
      <c r="AX14" s="84"/>
      <c r="AY14" s="85"/>
      <c r="AZ14" s="83"/>
      <c r="BA14" s="84"/>
      <c r="BB14" s="84"/>
      <c r="BC14" s="85"/>
      <c r="BD14" s="83"/>
      <c r="BE14" s="84"/>
      <c r="BF14" s="84"/>
      <c r="BG14" s="85"/>
      <c r="BH14" s="83"/>
      <c r="BI14" s="84"/>
      <c r="BJ14" s="84"/>
      <c r="BK14" s="85"/>
      <c r="BL14" s="83"/>
      <c r="BM14" s="84"/>
      <c r="BN14" s="84"/>
      <c r="BO14" s="85"/>
      <c r="BP14" s="94"/>
      <c r="BQ14" s="84"/>
      <c r="BR14" s="84"/>
      <c r="BS14" s="85"/>
      <c r="BT14" s="83"/>
      <c r="BU14" s="84"/>
      <c r="BV14" s="84"/>
      <c r="BW14" s="84"/>
      <c r="BX14" s="67"/>
    </row>
    <row r="15" spans="1:76" ht="19.5" customHeight="1">
      <c r="A15" s="7"/>
      <c r="B15" s="91" t="s">
        <v>30</v>
      </c>
      <c r="C15" s="89" t="s">
        <v>31</v>
      </c>
      <c r="D15" s="38"/>
      <c r="E15" s="38"/>
      <c r="F15" s="38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0"/>
      <c r="U15" s="50"/>
      <c r="V15" s="50"/>
      <c r="W15" s="51"/>
      <c r="X15" s="39"/>
      <c r="Y15" s="39"/>
      <c r="Z15" s="39"/>
      <c r="AA15" s="39"/>
      <c r="AB15" s="77"/>
      <c r="AC15" s="50"/>
      <c r="AD15" s="50"/>
      <c r="AE15" s="78"/>
      <c r="AF15" s="72"/>
      <c r="AG15" s="50"/>
      <c r="AH15" s="50"/>
      <c r="AI15" s="50"/>
      <c r="AJ15" s="77"/>
      <c r="AK15" s="50"/>
      <c r="AL15" s="50"/>
      <c r="AM15" s="78"/>
      <c r="AN15" s="71"/>
      <c r="AO15" s="39"/>
      <c r="AP15" s="39"/>
      <c r="AQ15" s="39"/>
      <c r="AR15" s="75"/>
      <c r="AS15" s="39"/>
      <c r="AT15" s="39"/>
      <c r="AU15" s="76"/>
      <c r="AV15" s="71"/>
      <c r="AW15" s="39"/>
      <c r="AX15" s="39"/>
      <c r="AY15" s="39"/>
      <c r="AZ15" s="75"/>
      <c r="BA15" s="39"/>
      <c r="BB15" s="39"/>
      <c r="BC15" s="76"/>
      <c r="BD15" s="71"/>
      <c r="BE15" s="39"/>
      <c r="BF15" s="39"/>
      <c r="BG15" s="39"/>
      <c r="BH15" s="75"/>
      <c r="BI15" s="39"/>
      <c r="BJ15" s="39"/>
      <c r="BK15" s="76"/>
      <c r="BL15" s="71"/>
      <c r="BM15" s="39"/>
      <c r="BN15" s="39"/>
      <c r="BO15" s="76"/>
      <c r="BP15" s="71"/>
      <c r="BQ15" s="39"/>
      <c r="BR15" s="39"/>
      <c r="BS15" s="39"/>
      <c r="BT15" s="39"/>
      <c r="BU15" s="39"/>
      <c r="BV15" s="39"/>
      <c r="BW15" s="39"/>
      <c r="BX15" s="66">
        <v>279097.56</v>
      </c>
    </row>
    <row r="16" spans="1:76" ht="19.5" customHeight="1">
      <c r="A16" s="7"/>
      <c r="B16" s="92"/>
      <c r="C16" s="93"/>
      <c r="D16" s="83"/>
      <c r="E16" s="84"/>
      <c r="F16" s="84"/>
      <c r="G16" s="85"/>
      <c r="H16" s="83"/>
      <c r="I16" s="84"/>
      <c r="J16" s="84"/>
      <c r="K16" s="85"/>
      <c r="L16" s="83"/>
      <c r="M16" s="84"/>
      <c r="N16" s="84"/>
      <c r="O16" s="85"/>
      <c r="P16" s="83"/>
      <c r="Q16" s="84"/>
      <c r="R16" s="84"/>
      <c r="S16" s="85"/>
      <c r="T16" s="83">
        <v>0.15</v>
      </c>
      <c r="U16" s="84"/>
      <c r="V16" s="84"/>
      <c r="W16" s="85"/>
      <c r="X16" s="83"/>
      <c r="Y16" s="84"/>
      <c r="Z16" s="84"/>
      <c r="AA16" s="86"/>
      <c r="AB16" s="83">
        <v>0.15</v>
      </c>
      <c r="AC16" s="84"/>
      <c r="AD16" s="84"/>
      <c r="AE16" s="86"/>
      <c r="AF16" s="83">
        <v>0.3</v>
      </c>
      <c r="AG16" s="84"/>
      <c r="AH16" s="84"/>
      <c r="AI16" s="86"/>
      <c r="AJ16" s="83">
        <v>0.4</v>
      </c>
      <c r="AK16" s="84"/>
      <c r="AL16" s="84"/>
      <c r="AM16" s="86"/>
      <c r="AN16" s="83"/>
      <c r="AO16" s="84"/>
      <c r="AP16" s="84"/>
      <c r="AQ16" s="86"/>
      <c r="AR16" s="83"/>
      <c r="AS16" s="84"/>
      <c r="AT16" s="84"/>
      <c r="AU16" s="86"/>
      <c r="AV16" s="83"/>
      <c r="AW16" s="84"/>
      <c r="AX16" s="84"/>
      <c r="AY16" s="86"/>
      <c r="AZ16" s="83"/>
      <c r="BA16" s="84"/>
      <c r="BB16" s="84"/>
      <c r="BC16" s="86"/>
      <c r="BD16" s="83"/>
      <c r="BE16" s="84"/>
      <c r="BF16" s="84"/>
      <c r="BG16" s="86"/>
      <c r="BH16" s="83"/>
      <c r="BI16" s="84"/>
      <c r="BJ16" s="84"/>
      <c r="BK16" s="86"/>
      <c r="BL16" s="83"/>
      <c r="BM16" s="84"/>
      <c r="BN16" s="84"/>
      <c r="BO16" s="86"/>
      <c r="BP16" s="83"/>
      <c r="BQ16" s="84"/>
      <c r="BR16" s="84"/>
      <c r="BS16" s="86"/>
      <c r="BT16" s="83"/>
      <c r="BU16" s="84"/>
      <c r="BV16" s="84"/>
      <c r="BW16" s="86"/>
      <c r="BX16" s="67"/>
    </row>
    <row r="17" spans="1:76" ht="19.5" customHeight="1">
      <c r="A17" s="7"/>
      <c r="B17" s="91" t="s">
        <v>32</v>
      </c>
      <c r="C17" s="89" t="s">
        <v>34</v>
      </c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50"/>
      <c r="Y17" s="50"/>
      <c r="Z17" s="50"/>
      <c r="AA17" s="50"/>
      <c r="AB17" s="77"/>
      <c r="AC17" s="50"/>
      <c r="AD17" s="50"/>
      <c r="AE17" s="78"/>
      <c r="AF17" s="72"/>
      <c r="AG17" s="50"/>
      <c r="AH17" s="50"/>
      <c r="AI17" s="50"/>
      <c r="AJ17" s="77"/>
      <c r="AK17" s="50"/>
      <c r="AL17" s="50"/>
      <c r="AM17" s="78"/>
      <c r="AN17" s="72"/>
      <c r="AO17" s="50"/>
      <c r="AP17" s="50"/>
      <c r="AQ17" s="50"/>
      <c r="AR17" s="75"/>
      <c r="AS17" s="39"/>
      <c r="AT17" s="39"/>
      <c r="AU17" s="76"/>
      <c r="AV17" s="71"/>
      <c r="AW17" s="39"/>
      <c r="AX17" s="39"/>
      <c r="AY17" s="39"/>
      <c r="AZ17" s="75"/>
      <c r="BA17" s="39"/>
      <c r="BB17" s="39"/>
      <c r="BC17" s="76"/>
      <c r="BD17" s="71"/>
      <c r="BE17" s="39"/>
      <c r="BF17" s="39"/>
      <c r="BG17" s="39"/>
      <c r="BH17" s="75"/>
      <c r="BI17" s="39"/>
      <c r="BJ17" s="39"/>
      <c r="BK17" s="76"/>
      <c r="BL17" s="71"/>
      <c r="BM17" s="39"/>
      <c r="BN17" s="39"/>
      <c r="BO17" s="76"/>
      <c r="BP17" s="71"/>
      <c r="BQ17" s="39"/>
      <c r="BR17" s="39"/>
      <c r="BS17" s="39"/>
      <c r="BT17" s="39"/>
      <c r="BU17" s="39"/>
      <c r="BV17" s="39"/>
      <c r="BW17" s="39"/>
      <c r="BX17" s="66">
        <v>30172.06</v>
      </c>
    </row>
    <row r="18" spans="1:76" ht="19.5" customHeight="1">
      <c r="A18" s="7"/>
      <c r="B18" s="92"/>
      <c r="C18" s="93"/>
      <c r="D18" s="83"/>
      <c r="E18" s="84"/>
      <c r="F18" s="84"/>
      <c r="G18" s="85"/>
      <c r="H18" s="83"/>
      <c r="I18" s="84"/>
      <c r="J18" s="84"/>
      <c r="K18" s="85"/>
      <c r="L18" s="83"/>
      <c r="M18" s="84"/>
      <c r="N18" s="84"/>
      <c r="O18" s="85"/>
      <c r="P18" s="83"/>
      <c r="Q18" s="84"/>
      <c r="R18" s="84"/>
      <c r="S18" s="85"/>
      <c r="T18" s="83"/>
      <c r="U18" s="84"/>
      <c r="V18" s="84"/>
      <c r="W18" s="85"/>
      <c r="X18" s="83">
        <v>0.1</v>
      </c>
      <c r="Y18" s="84"/>
      <c r="Z18" s="84"/>
      <c r="AA18" s="86"/>
      <c r="AB18" s="83">
        <v>0.15</v>
      </c>
      <c r="AC18" s="84"/>
      <c r="AD18" s="84"/>
      <c r="AE18" s="86"/>
      <c r="AF18" s="83">
        <v>0.35</v>
      </c>
      <c r="AG18" s="84"/>
      <c r="AH18" s="84"/>
      <c r="AI18" s="86"/>
      <c r="AJ18" s="83">
        <v>0.25</v>
      </c>
      <c r="AK18" s="84"/>
      <c r="AL18" s="84"/>
      <c r="AM18" s="86"/>
      <c r="AN18" s="83">
        <v>0.15</v>
      </c>
      <c r="AO18" s="84"/>
      <c r="AP18" s="84"/>
      <c r="AQ18" s="86"/>
      <c r="AR18" s="83"/>
      <c r="AS18" s="84"/>
      <c r="AT18" s="84"/>
      <c r="AU18" s="86"/>
      <c r="AV18" s="83"/>
      <c r="AW18" s="84"/>
      <c r="AX18" s="84"/>
      <c r="AY18" s="86"/>
      <c r="AZ18" s="83"/>
      <c r="BA18" s="84"/>
      <c r="BB18" s="84"/>
      <c r="BC18" s="86"/>
      <c r="BD18" s="83"/>
      <c r="BE18" s="84"/>
      <c r="BF18" s="84"/>
      <c r="BG18" s="86"/>
      <c r="BH18" s="83"/>
      <c r="BI18" s="84"/>
      <c r="BJ18" s="84"/>
      <c r="BK18" s="86"/>
      <c r="BL18" s="83"/>
      <c r="BM18" s="84"/>
      <c r="BN18" s="84"/>
      <c r="BO18" s="86"/>
      <c r="BP18" s="83"/>
      <c r="BQ18" s="84"/>
      <c r="BR18" s="84"/>
      <c r="BS18" s="86"/>
      <c r="BT18" s="83"/>
      <c r="BU18" s="84"/>
      <c r="BV18" s="84"/>
      <c r="BW18" s="86"/>
      <c r="BX18" s="67"/>
    </row>
    <row r="19" spans="1:76" ht="19.2" customHeight="1">
      <c r="A19" s="7"/>
      <c r="B19" s="91" t="s">
        <v>33</v>
      </c>
      <c r="C19" s="89" t="s">
        <v>35</v>
      </c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50"/>
      <c r="Y19" s="50"/>
      <c r="Z19" s="50"/>
      <c r="AA19" s="50"/>
      <c r="AB19" s="77"/>
      <c r="AC19" s="50"/>
      <c r="AD19" s="50"/>
      <c r="AE19" s="78"/>
      <c r="AF19" s="72"/>
      <c r="AG19" s="50"/>
      <c r="AH19" s="50"/>
      <c r="AI19" s="50"/>
      <c r="AJ19" s="77"/>
      <c r="AK19" s="50"/>
      <c r="AL19" s="50"/>
      <c r="AM19" s="78"/>
      <c r="AN19" s="72"/>
      <c r="AO19" s="50"/>
      <c r="AP19" s="50"/>
      <c r="AQ19" s="50"/>
      <c r="AR19" s="75"/>
      <c r="AS19" s="39"/>
      <c r="AT19" s="39"/>
      <c r="AU19" s="76"/>
      <c r="AV19" s="71"/>
      <c r="AW19" s="39"/>
      <c r="AX19" s="39"/>
      <c r="AY19" s="39"/>
      <c r="AZ19" s="75"/>
      <c r="BA19" s="39"/>
      <c r="BB19" s="39"/>
      <c r="BC19" s="76"/>
      <c r="BD19" s="71"/>
      <c r="BE19" s="39"/>
      <c r="BF19" s="39"/>
      <c r="BG19" s="39"/>
      <c r="BH19" s="75"/>
      <c r="BI19" s="39"/>
      <c r="BJ19" s="39"/>
      <c r="BK19" s="76"/>
      <c r="BL19" s="71"/>
      <c r="BM19" s="39"/>
      <c r="BN19" s="39"/>
      <c r="BO19" s="76"/>
      <c r="BP19" s="71"/>
      <c r="BQ19" s="39"/>
      <c r="BR19" s="39"/>
      <c r="BS19" s="39"/>
      <c r="BT19" s="39"/>
      <c r="BU19" s="39"/>
      <c r="BV19" s="39"/>
      <c r="BW19" s="39"/>
      <c r="BX19" s="66">
        <v>469745.09</v>
      </c>
    </row>
    <row r="20" spans="1:76" ht="19.5" customHeight="1">
      <c r="A20" s="7"/>
      <c r="B20" s="92"/>
      <c r="C20" s="93"/>
      <c r="D20" s="83"/>
      <c r="E20" s="84"/>
      <c r="F20" s="84"/>
      <c r="G20" s="85"/>
      <c r="H20" s="83"/>
      <c r="I20" s="84"/>
      <c r="J20" s="84"/>
      <c r="K20" s="85"/>
      <c r="L20" s="102"/>
      <c r="M20" s="103"/>
      <c r="N20" s="103"/>
      <c r="O20" s="104"/>
      <c r="P20" s="83"/>
      <c r="Q20" s="84"/>
      <c r="R20" s="84"/>
      <c r="S20" s="85"/>
      <c r="T20" s="83"/>
      <c r="U20" s="84"/>
      <c r="V20" s="84"/>
      <c r="W20" s="85"/>
      <c r="X20" s="83">
        <v>0.1</v>
      </c>
      <c r="Y20" s="84"/>
      <c r="Z20" s="84"/>
      <c r="AA20" s="86"/>
      <c r="AB20" s="83">
        <v>0.15</v>
      </c>
      <c r="AC20" s="84"/>
      <c r="AD20" s="84"/>
      <c r="AE20" s="86"/>
      <c r="AF20" s="83">
        <v>0.4</v>
      </c>
      <c r="AG20" s="84"/>
      <c r="AH20" s="84"/>
      <c r="AI20" s="86"/>
      <c r="AJ20" s="83">
        <v>0.2</v>
      </c>
      <c r="AK20" s="84"/>
      <c r="AL20" s="84"/>
      <c r="AM20" s="86"/>
      <c r="AN20" s="83">
        <v>0.15</v>
      </c>
      <c r="AO20" s="84"/>
      <c r="AP20" s="84"/>
      <c r="AQ20" s="86"/>
      <c r="AR20" s="83"/>
      <c r="AS20" s="84"/>
      <c r="AT20" s="84"/>
      <c r="AU20" s="86"/>
      <c r="AV20" s="83"/>
      <c r="AW20" s="84"/>
      <c r="AX20" s="84"/>
      <c r="AY20" s="86"/>
      <c r="AZ20" s="83"/>
      <c r="BA20" s="84"/>
      <c r="BB20" s="84"/>
      <c r="BC20" s="86"/>
      <c r="BD20" s="83"/>
      <c r="BE20" s="84"/>
      <c r="BF20" s="84"/>
      <c r="BG20" s="86"/>
      <c r="BH20" s="83"/>
      <c r="BI20" s="84"/>
      <c r="BJ20" s="84"/>
      <c r="BK20" s="86"/>
      <c r="BL20" s="83"/>
      <c r="BM20" s="84"/>
      <c r="BN20" s="84"/>
      <c r="BO20" s="86"/>
      <c r="BP20" s="83"/>
      <c r="BQ20" s="84"/>
      <c r="BR20" s="84"/>
      <c r="BS20" s="86"/>
      <c r="BT20" s="83"/>
      <c r="BU20" s="84"/>
      <c r="BV20" s="84"/>
      <c r="BW20" s="86"/>
      <c r="BX20" s="67"/>
    </row>
    <row r="21" spans="1:76" ht="19.2" customHeight="1">
      <c r="A21" s="7"/>
      <c r="B21" s="91" t="s">
        <v>36</v>
      </c>
      <c r="C21" s="89" t="s">
        <v>48</v>
      </c>
      <c r="D21" s="38"/>
      <c r="E21" s="38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75"/>
      <c r="AC21" s="39"/>
      <c r="AD21" s="39"/>
      <c r="AE21" s="76"/>
      <c r="AF21" s="72"/>
      <c r="AG21" s="50"/>
      <c r="AH21" s="50"/>
      <c r="AI21" s="50"/>
      <c r="AJ21" s="75"/>
      <c r="AK21" s="39"/>
      <c r="AL21" s="39"/>
      <c r="AM21" s="76"/>
      <c r="AN21" s="72"/>
      <c r="AO21" s="50"/>
      <c r="AP21" s="50"/>
      <c r="AQ21" s="50"/>
      <c r="AR21" s="75"/>
      <c r="AS21" s="39"/>
      <c r="AT21" s="39"/>
      <c r="AU21" s="76"/>
      <c r="AV21" s="71"/>
      <c r="AW21" s="39"/>
      <c r="AX21" s="39"/>
      <c r="AY21" s="39"/>
      <c r="AZ21" s="75"/>
      <c r="BA21" s="39"/>
      <c r="BB21" s="39"/>
      <c r="BC21" s="76"/>
      <c r="BD21" s="71"/>
      <c r="BE21" s="39"/>
      <c r="BF21" s="39"/>
      <c r="BG21" s="39"/>
      <c r="BH21" s="75"/>
      <c r="BI21" s="39"/>
      <c r="BJ21" s="39"/>
      <c r="BK21" s="76"/>
      <c r="BL21" s="71"/>
      <c r="BM21" s="39"/>
      <c r="BN21" s="39"/>
      <c r="BO21" s="76"/>
      <c r="BP21" s="71"/>
      <c r="BQ21" s="39"/>
      <c r="BR21" s="39"/>
      <c r="BS21" s="39"/>
      <c r="BT21" s="39"/>
      <c r="BU21" s="39"/>
      <c r="BV21" s="39"/>
      <c r="BW21" s="39"/>
      <c r="BX21" s="66">
        <v>14846.8</v>
      </c>
    </row>
    <row r="22" spans="1:76" ht="19.5" customHeight="1">
      <c r="A22" s="7"/>
      <c r="B22" s="92"/>
      <c r="C22" s="93"/>
      <c r="D22" s="83"/>
      <c r="E22" s="84"/>
      <c r="F22" s="84"/>
      <c r="G22" s="85"/>
      <c r="H22" s="83"/>
      <c r="I22" s="84"/>
      <c r="J22" s="84"/>
      <c r="K22" s="85"/>
      <c r="L22" s="102"/>
      <c r="M22" s="103"/>
      <c r="N22" s="103"/>
      <c r="O22" s="104"/>
      <c r="P22" s="83"/>
      <c r="Q22" s="84"/>
      <c r="R22" s="84"/>
      <c r="S22" s="85"/>
      <c r="T22" s="83"/>
      <c r="U22" s="84"/>
      <c r="V22" s="84"/>
      <c r="W22" s="85"/>
      <c r="X22" s="83"/>
      <c r="Y22" s="84"/>
      <c r="Z22" s="84"/>
      <c r="AA22" s="86"/>
      <c r="AB22" s="83"/>
      <c r="AC22" s="84"/>
      <c r="AD22" s="84"/>
      <c r="AE22" s="86"/>
      <c r="AF22" s="83">
        <v>0.5</v>
      </c>
      <c r="AG22" s="84"/>
      <c r="AH22" s="84"/>
      <c r="AI22" s="86"/>
      <c r="AJ22" s="83"/>
      <c r="AK22" s="84"/>
      <c r="AL22" s="84"/>
      <c r="AM22" s="86"/>
      <c r="AN22" s="83">
        <v>0.5</v>
      </c>
      <c r="AO22" s="84"/>
      <c r="AP22" s="84"/>
      <c r="AQ22" s="86"/>
      <c r="AR22" s="83"/>
      <c r="AS22" s="84"/>
      <c r="AT22" s="84"/>
      <c r="AU22" s="86"/>
      <c r="AV22" s="83"/>
      <c r="AW22" s="84"/>
      <c r="AX22" s="84"/>
      <c r="AY22" s="86"/>
      <c r="AZ22" s="83"/>
      <c r="BA22" s="84"/>
      <c r="BB22" s="84"/>
      <c r="BC22" s="86"/>
      <c r="BD22" s="83"/>
      <c r="BE22" s="84"/>
      <c r="BF22" s="84"/>
      <c r="BG22" s="86"/>
      <c r="BH22" s="83"/>
      <c r="BI22" s="84"/>
      <c r="BJ22" s="84"/>
      <c r="BK22" s="86"/>
      <c r="BL22" s="83"/>
      <c r="BM22" s="84"/>
      <c r="BN22" s="84"/>
      <c r="BO22" s="86"/>
      <c r="BP22" s="83"/>
      <c r="BQ22" s="84"/>
      <c r="BR22" s="84"/>
      <c r="BS22" s="86"/>
      <c r="BT22" s="83"/>
      <c r="BU22" s="84"/>
      <c r="BV22" s="84"/>
      <c r="BW22" s="86"/>
      <c r="BX22" s="67"/>
    </row>
    <row r="23" spans="1:76" ht="19.5" customHeight="1">
      <c r="A23" s="7"/>
      <c r="B23" s="91" t="s">
        <v>67</v>
      </c>
      <c r="C23" s="89" t="s">
        <v>68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75"/>
      <c r="AC23" s="39"/>
      <c r="AD23" s="39"/>
      <c r="AE23" s="76"/>
      <c r="AF23" s="71"/>
      <c r="AG23" s="39"/>
      <c r="AH23" s="39"/>
      <c r="AI23" s="39"/>
      <c r="AJ23" s="75"/>
      <c r="AK23" s="39"/>
      <c r="AL23" s="39"/>
      <c r="AM23" s="76"/>
      <c r="AN23" s="72"/>
      <c r="AO23" s="50"/>
      <c r="AP23" s="50"/>
      <c r="AQ23" s="50"/>
      <c r="AR23" s="75"/>
      <c r="AS23" s="39"/>
      <c r="AT23" s="39"/>
      <c r="AU23" s="76"/>
      <c r="AV23" s="71"/>
      <c r="AW23" s="39"/>
      <c r="AX23" s="39"/>
      <c r="AY23" s="39"/>
      <c r="AZ23" s="75"/>
      <c r="BA23" s="39"/>
      <c r="BB23" s="39"/>
      <c r="BC23" s="76"/>
      <c r="BD23" s="72"/>
      <c r="BE23" s="50"/>
      <c r="BF23" s="50"/>
      <c r="BG23" s="50"/>
      <c r="BH23" s="75"/>
      <c r="BI23" s="39"/>
      <c r="BJ23" s="39"/>
      <c r="BK23" s="76"/>
      <c r="BL23" s="71"/>
      <c r="BM23" s="39"/>
      <c r="BN23" s="39"/>
      <c r="BO23" s="76"/>
      <c r="BP23" s="71"/>
      <c r="BQ23" s="39"/>
      <c r="BR23" s="39"/>
      <c r="BS23" s="39"/>
      <c r="BT23" s="39"/>
      <c r="BU23" s="39"/>
      <c r="BV23" s="39"/>
      <c r="BW23" s="39"/>
      <c r="BX23" s="66">
        <v>2284.6</v>
      </c>
    </row>
    <row r="24" spans="1:76" ht="19.5" customHeight="1">
      <c r="A24" s="7"/>
      <c r="B24" s="92"/>
      <c r="C24" s="93"/>
      <c r="D24" s="83"/>
      <c r="E24" s="84"/>
      <c r="F24" s="84"/>
      <c r="G24" s="85"/>
      <c r="H24" s="83"/>
      <c r="I24" s="84"/>
      <c r="J24" s="84"/>
      <c r="K24" s="85"/>
      <c r="L24" s="102"/>
      <c r="M24" s="103"/>
      <c r="N24" s="103"/>
      <c r="O24" s="104"/>
      <c r="P24" s="83"/>
      <c r="Q24" s="84"/>
      <c r="R24" s="84"/>
      <c r="S24" s="85"/>
      <c r="T24" s="83"/>
      <c r="U24" s="84"/>
      <c r="V24" s="84"/>
      <c r="W24" s="85"/>
      <c r="X24" s="83"/>
      <c r="Y24" s="84"/>
      <c r="Z24" s="84"/>
      <c r="AA24" s="86"/>
      <c r="AB24" s="83"/>
      <c r="AC24" s="84"/>
      <c r="AD24" s="84"/>
      <c r="AE24" s="86"/>
      <c r="AF24" s="83"/>
      <c r="AG24" s="84"/>
      <c r="AH24" s="84"/>
      <c r="AI24" s="86"/>
      <c r="AJ24" s="83"/>
      <c r="AK24" s="84"/>
      <c r="AL24" s="84"/>
      <c r="AM24" s="86"/>
      <c r="AN24" s="83">
        <v>0.5</v>
      </c>
      <c r="AO24" s="84"/>
      <c r="AP24" s="84"/>
      <c r="AQ24" s="86"/>
      <c r="AR24" s="83"/>
      <c r="AS24" s="84"/>
      <c r="AT24" s="84"/>
      <c r="AU24" s="86"/>
      <c r="AV24" s="83"/>
      <c r="AW24" s="84"/>
      <c r="AX24" s="84"/>
      <c r="AY24" s="86"/>
      <c r="AZ24" s="83"/>
      <c r="BA24" s="84"/>
      <c r="BB24" s="84"/>
      <c r="BC24" s="86"/>
      <c r="BD24" s="83">
        <v>0.5</v>
      </c>
      <c r="BE24" s="84"/>
      <c r="BF24" s="84"/>
      <c r="BG24" s="86"/>
      <c r="BH24" s="83"/>
      <c r="BI24" s="84"/>
      <c r="BJ24" s="84"/>
      <c r="BK24" s="86"/>
      <c r="BL24" s="83"/>
      <c r="BM24" s="84"/>
      <c r="BN24" s="84"/>
      <c r="BO24" s="86"/>
      <c r="BP24" s="83"/>
      <c r="BQ24" s="84"/>
      <c r="BR24" s="84"/>
      <c r="BS24" s="86"/>
      <c r="BT24" s="83"/>
      <c r="BU24" s="84"/>
      <c r="BV24" s="84"/>
      <c r="BW24" s="86"/>
      <c r="BX24" s="67"/>
    </row>
    <row r="25" spans="1:76" ht="19.5" customHeight="1">
      <c r="A25" s="7"/>
      <c r="B25" s="91" t="s">
        <v>69</v>
      </c>
      <c r="C25" s="89" t="s">
        <v>70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62">
        <v>6955.55</v>
      </c>
    </row>
    <row r="26" spans="1:76" ht="19.5" customHeight="1">
      <c r="A26" s="7"/>
      <c r="B26" s="92"/>
      <c r="C26" s="93"/>
      <c r="D26" s="83"/>
      <c r="E26" s="84"/>
      <c r="F26" s="84"/>
      <c r="G26" s="85"/>
      <c r="H26" s="83"/>
      <c r="I26" s="84"/>
      <c r="J26" s="84"/>
      <c r="K26" s="85"/>
      <c r="L26" s="83"/>
      <c r="M26" s="84"/>
      <c r="N26" s="84"/>
      <c r="O26" s="85"/>
      <c r="P26" s="83"/>
      <c r="Q26" s="84"/>
      <c r="R26" s="84"/>
      <c r="S26" s="85"/>
      <c r="T26" s="83"/>
      <c r="U26" s="84"/>
      <c r="V26" s="84"/>
      <c r="W26" s="85"/>
      <c r="X26" s="83"/>
      <c r="Y26" s="84"/>
      <c r="Z26" s="84"/>
      <c r="AA26" s="85"/>
      <c r="AB26" s="83"/>
      <c r="AC26" s="84"/>
      <c r="AD26" s="84"/>
      <c r="AE26" s="85"/>
      <c r="AF26" s="83"/>
      <c r="AG26" s="84"/>
      <c r="AH26" s="84"/>
      <c r="AI26" s="85"/>
      <c r="AJ26" s="83"/>
      <c r="AK26" s="84"/>
      <c r="AL26" s="84"/>
      <c r="AM26" s="85"/>
      <c r="AN26" s="83">
        <v>0.05</v>
      </c>
      <c r="AO26" s="84"/>
      <c r="AP26" s="84"/>
      <c r="AQ26" s="85"/>
      <c r="AR26" s="83">
        <v>0.15</v>
      </c>
      <c r="AS26" s="84"/>
      <c r="AT26" s="84"/>
      <c r="AU26" s="85"/>
      <c r="AV26" s="83">
        <v>0.45</v>
      </c>
      <c r="AW26" s="84"/>
      <c r="AX26" s="84"/>
      <c r="AY26" s="85"/>
      <c r="AZ26" s="83">
        <v>0.25</v>
      </c>
      <c r="BA26" s="84"/>
      <c r="BB26" s="84"/>
      <c r="BC26" s="85"/>
      <c r="BD26" s="83">
        <v>0.1</v>
      </c>
      <c r="BE26" s="84"/>
      <c r="BF26" s="84"/>
      <c r="BG26" s="85"/>
      <c r="BH26" s="83"/>
      <c r="BI26" s="84"/>
      <c r="BJ26" s="84"/>
      <c r="BK26" s="85"/>
      <c r="BL26" s="83"/>
      <c r="BM26" s="84"/>
      <c r="BN26" s="84"/>
      <c r="BO26" s="85"/>
      <c r="BP26" s="83"/>
      <c r="BQ26" s="84"/>
      <c r="BR26" s="84"/>
      <c r="BS26" s="85"/>
      <c r="BT26" s="83"/>
      <c r="BU26" s="84"/>
      <c r="BV26" s="84"/>
      <c r="BW26" s="85"/>
      <c r="BX26" s="62"/>
    </row>
    <row r="27" spans="1:76" ht="19.5" customHeight="1">
      <c r="A27" s="7"/>
      <c r="B27" s="91" t="s">
        <v>43</v>
      </c>
      <c r="C27" s="89" t="s">
        <v>49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75"/>
      <c r="AC27" s="39"/>
      <c r="AD27" s="39"/>
      <c r="AE27" s="76"/>
      <c r="AF27" s="71"/>
      <c r="AG27" s="39"/>
      <c r="AH27" s="39"/>
      <c r="AI27" s="39"/>
      <c r="AJ27" s="75"/>
      <c r="AK27" s="39"/>
      <c r="AL27" s="39"/>
      <c r="AM27" s="76"/>
      <c r="AN27" s="71"/>
      <c r="AO27" s="39"/>
      <c r="AP27" s="39"/>
      <c r="AQ27" s="39"/>
      <c r="AR27" s="75"/>
      <c r="AS27" s="39"/>
      <c r="AT27" s="39"/>
      <c r="AU27" s="76"/>
      <c r="AV27" s="71"/>
      <c r="AW27" s="39"/>
      <c r="AX27" s="39"/>
      <c r="AY27" s="39"/>
      <c r="AZ27" s="75"/>
      <c r="BA27" s="39"/>
      <c r="BB27" s="39"/>
      <c r="BC27" s="76"/>
      <c r="BD27" s="71"/>
      <c r="BE27" s="39"/>
      <c r="BF27" s="39"/>
      <c r="BG27" s="39"/>
      <c r="BH27" s="75"/>
      <c r="BI27" s="39"/>
      <c r="BJ27" s="39"/>
      <c r="BK27" s="76"/>
      <c r="BL27" s="71"/>
      <c r="BM27" s="50"/>
      <c r="BN27" s="50"/>
      <c r="BO27" s="78"/>
      <c r="BP27" s="72"/>
      <c r="BQ27" s="50"/>
      <c r="BR27" s="50"/>
      <c r="BS27" s="50"/>
      <c r="BT27" s="50"/>
      <c r="BU27" s="50"/>
      <c r="BV27" s="50"/>
      <c r="BW27" s="39"/>
      <c r="BX27" s="66">
        <v>152976.99</v>
      </c>
    </row>
    <row r="28" spans="1:76" ht="19.5" customHeight="1">
      <c r="A28" s="7"/>
      <c r="B28" s="92"/>
      <c r="C28" s="93"/>
      <c r="D28" s="83"/>
      <c r="E28" s="84"/>
      <c r="F28" s="84"/>
      <c r="G28" s="85"/>
      <c r="H28" s="83"/>
      <c r="I28" s="84"/>
      <c r="J28" s="84"/>
      <c r="K28" s="85"/>
      <c r="L28" s="83"/>
      <c r="M28" s="84"/>
      <c r="N28" s="84"/>
      <c r="O28" s="85"/>
      <c r="P28" s="83"/>
      <c r="Q28" s="84"/>
      <c r="R28" s="84"/>
      <c r="S28" s="85"/>
      <c r="T28" s="83"/>
      <c r="U28" s="84"/>
      <c r="V28" s="84"/>
      <c r="W28" s="85"/>
      <c r="X28" s="83"/>
      <c r="Y28" s="84"/>
      <c r="Z28" s="84"/>
      <c r="AA28" s="85"/>
      <c r="AB28" s="83"/>
      <c r="AC28" s="84"/>
      <c r="AD28" s="84"/>
      <c r="AE28" s="85"/>
      <c r="AF28" s="83"/>
      <c r="AG28" s="84"/>
      <c r="AH28" s="84"/>
      <c r="AI28" s="85"/>
      <c r="AJ28" s="83"/>
      <c r="AK28" s="84"/>
      <c r="AL28" s="84"/>
      <c r="AM28" s="85"/>
      <c r="AN28" s="83"/>
      <c r="AO28" s="84"/>
      <c r="AP28" s="84"/>
      <c r="AQ28" s="85"/>
      <c r="AR28" s="83"/>
      <c r="AS28" s="84"/>
      <c r="AT28" s="84"/>
      <c r="AU28" s="85"/>
      <c r="AV28" s="83"/>
      <c r="AW28" s="84"/>
      <c r="AX28" s="84"/>
      <c r="AY28" s="85"/>
      <c r="AZ28" s="83"/>
      <c r="BA28" s="84"/>
      <c r="BB28" s="84"/>
      <c r="BC28" s="85"/>
      <c r="BD28" s="83"/>
      <c r="BE28" s="84"/>
      <c r="BF28" s="84"/>
      <c r="BG28" s="85"/>
      <c r="BH28" s="83"/>
      <c r="BI28" s="84"/>
      <c r="BJ28" s="84"/>
      <c r="BK28" s="85"/>
      <c r="BL28" s="83">
        <v>0.25</v>
      </c>
      <c r="BM28" s="84"/>
      <c r="BN28" s="84"/>
      <c r="BO28" s="85"/>
      <c r="BP28" s="83">
        <v>0.45</v>
      </c>
      <c r="BQ28" s="84"/>
      <c r="BR28" s="84"/>
      <c r="BS28" s="85"/>
      <c r="BT28" s="83">
        <v>0.3</v>
      </c>
      <c r="BU28" s="84"/>
      <c r="BV28" s="84"/>
      <c r="BW28" s="86"/>
      <c r="BX28" s="67"/>
    </row>
    <row r="29" spans="1:76" ht="19.5" customHeight="1">
      <c r="A29" s="7"/>
      <c r="B29" s="91" t="s">
        <v>44</v>
      </c>
      <c r="C29" s="89" t="s">
        <v>50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75"/>
      <c r="AC29" s="39"/>
      <c r="AD29" s="39"/>
      <c r="AE29" s="76"/>
      <c r="AF29" s="71"/>
      <c r="AG29" s="39"/>
      <c r="AH29" s="39"/>
      <c r="AI29" s="39"/>
      <c r="AJ29" s="75"/>
      <c r="AK29" s="39"/>
      <c r="AL29" s="39"/>
      <c r="AM29" s="76"/>
      <c r="AN29" s="71"/>
      <c r="AO29" s="39"/>
      <c r="AP29" s="39"/>
      <c r="AQ29" s="39"/>
      <c r="AR29" s="75"/>
      <c r="AS29" s="39"/>
      <c r="AT29" s="39"/>
      <c r="AU29" s="76"/>
      <c r="AV29" s="71"/>
      <c r="AW29" s="39"/>
      <c r="AX29" s="39"/>
      <c r="AY29" s="39"/>
      <c r="AZ29" s="75"/>
      <c r="BA29" s="39"/>
      <c r="BB29" s="39"/>
      <c r="BC29" s="76"/>
      <c r="BD29" s="71"/>
      <c r="BE29" s="39"/>
      <c r="BF29" s="39"/>
      <c r="BG29" s="39"/>
      <c r="BH29" s="75"/>
      <c r="BI29" s="39"/>
      <c r="BJ29" s="39"/>
      <c r="BK29" s="76"/>
      <c r="BL29" s="71"/>
      <c r="BM29" s="39"/>
      <c r="BN29" s="50"/>
      <c r="BO29" s="78"/>
      <c r="BP29" s="72"/>
      <c r="BQ29" s="50"/>
      <c r="BR29" s="50"/>
      <c r="BS29" s="50"/>
      <c r="BT29" s="50"/>
      <c r="BU29" s="50"/>
      <c r="BV29" s="50"/>
      <c r="BW29" s="50"/>
      <c r="BX29" s="66">
        <v>111431.97</v>
      </c>
    </row>
    <row r="30" spans="1:76" ht="19.5" customHeight="1">
      <c r="A30" s="7"/>
      <c r="B30" s="92"/>
      <c r="C30" s="93"/>
      <c r="D30" s="83"/>
      <c r="E30" s="84"/>
      <c r="F30" s="84"/>
      <c r="G30" s="85"/>
      <c r="H30" s="83"/>
      <c r="I30" s="84"/>
      <c r="J30" s="84"/>
      <c r="K30" s="85"/>
      <c r="L30" s="83"/>
      <c r="M30" s="84"/>
      <c r="N30" s="84"/>
      <c r="O30" s="85"/>
      <c r="P30" s="83"/>
      <c r="Q30" s="84"/>
      <c r="R30" s="84"/>
      <c r="S30" s="85"/>
      <c r="T30" s="83"/>
      <c r="U30" s="84"/>
      <c r="V30" s="84"/>
      <c r="W30" s="85"/>
      <c r="X30" s="83"/>
      <c r="Y30" s="84"/>
      <c r="Z30" s="84"/>
      <c r="AA30" s="85"/>
      <c r="AB30" s="83"/>
      <c r="AC30" s="84"/>
      <c r="AD30" s="84"/>
      <c r="AE30" s="85"/>
      <c r="AF30" s="83"/>
      <c r="AG30" s="84"/>
      <c r="AH30" s="84"/>
      <c r="AI30" s="85"/>
      <c r="AJ30" s="83"/>
      <c r="AK30" s="84"/>
      <c r="AL30" s="84"/>
      <c r="AM30" s="85"/>
      <c r="AN30" s="83"/>
      <c r="AO30" s="84"/>
      <c r="AP30" s="84"/>
      <c r="AQ30" s="85"/>
      <c r="AR30" s="83"/>
      <c r="AS30" s="84"/>
      <c r="AT30" s="84"/>
      <c r="AU30" s="85"/>
      <c r="AV30" s="83"/>
      <c r="AW30" s="84"/>
      <c r="AX30" s="84"/>
      <c r="AY30" s="85"/>
      <c r="AZ30" s="83"/>
      <c r="BA30" s="84"/>
      <c r="BB30" s="84"/>
      <c r="BC30" s="85"/>
      <c r="BD30" s="83"/>
      <c r="BE30" s="84"/>
      <c r="BF30" s="84"/>
      <c r="BG30" s="85"/>
      <c r="BH30" s="83"/>
      <c r="BI30" s="84"/>
      <c r="BJ30" s="84"/>
      <c r="BK30" s="85"/>
      <c r="BL30" s="83">
        <v>0.15</v>
      </c>
      <c r="BM30" s="84"/>
      <c r="BN30" s="84"/>
      <c r="BO30" s="85"/>
      <c r="BP30" s="83">
        <v>0.55000000000000004</v>
      </c>
      <c r="BQ30" s="84"/>
      <c r="BR30" s="84"/>
      <c r="BS30" s="85"/>
      <c r="BT30" s="83">
        <v>0.3</v>
      </c>
      <c r="BU30" s="84"/>
      <c r="BV30" s="84"/>
      <c r="BW30" s="86"/>
      <c r="BX30" s="67"/>
    </row>
    <row r="31" spans="1:76" ht="19.5" customHeight="1">
      <c r="A31" s="7"/>
      <c r="B31" s="91" t="s">
        <v>71</v>
      </c>
      <c r="C31" s="89" t="s">
        <v>72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66">
        <v>14151.96</v>
      </c>
    </row>
    <row r="32" spans="1:76" ht="19.5" customHeight="1">
      <c r="A32" s="7"/>
      <c r="B32" s="92"/>
      <c r="C32" s="93"/>
      <c r="D32" s="83"/>
      <c r="E32" s="84"/>
      <c r="F32" s="84"/>
      <c r="G32" s="85"/>
      <c r="H32" s="83"/>
      <c r="I32" s="84"/>
      <c r="J32" s="84"/>
      <c r="K32" s="85"/>
      <c r="L32" s="83"/>
      <c r="M32" s="84"/>
      <c r="N32" s="84"/>
      <c r="O32" s="85"/>
      <c r="P32" s="83"/>
      <c r="Q32" s="84"/>
      <c r="R32" s="84"/>
      <c r="S32" s="85"/>
      <c r="T32" s="83"/>
      <c r="U32" s="84"/>
      <c r="V32" s="84"/>
      <c r="W32" s="85"/>
      <c r="X32" s="83"/>
      <c r="Y32" s="84"/>
      <c r="Z32" s="84"/>
      <c r="AA32" s="85"/>
      <c r="AB32" s="83"/>
      <c r="AC32" s="84"/>
      <c r="AD32" s="84"/>
      <c r="AE32" s="85"/>
      <c r="AF32" s="83"/>
      <c r="AG32" s="84"/>
      <c r="AH32" s="84"/>
      <c r="AI32" s="85"/>
      <c r="AJ32" s="83"/>
      <c r="AK32" s="84"/>
      <c r="AL32" s="84"/>
      <c r="AM32" s="85"/>
      <c r="AN32" s="83"/>
      <c r="AO32" s="84"/>
      <c r="AP32" s="84"/>
      <c r="AQ32" s="85"/>
      <c r="AR32" s="83"/>
      <c r="AS32" s="84"/>
      <c r="AT32" s="84"/>
      <c r="AU32" s="85"/>
      <c r="AV32" s="83"/>
      <c r="AW32" s="84"/>
      <c r="AX32" s="84"/>
      <c r="AY32" s="85"/>
      <c r="AZ32" s="83"/>
      <c r="BA32" s="84"/>
      <c r="BB32" s="84"/>
      <c r="BC32" s="85"/>
      <c r="BD32" s="83"/>
      <c r="BE32" s="84"/>
      <c r="BF32" s="84"/>
      <c r="BG32" s="85"/>
      <c r="BH32" s="83">
        <v>0.15</v>
      </c>
      <c r="BI32" s="84"/>
      <c r="BJ32" s="84"/>
      <c r="BK32" s="85"/>
      <c r="BL32" s="83">
        <v>0.35</v>
      </c>
      <c r="BM32" s="84"/>
      <c r="BN32" s="84"/>
      <c r="BO32" s="85"/>
      <c r="BP32" s="83">
        <v>0.45</v>
      </c>
      <c r="BQ32" s="84"/>
      <c r="BR32" s="84"/>
      <c r="BS32" s="85"/>
      <c r="BT32" s="83">
        <v>0.05</v>
      </c>
      <c r="BU32" s="84"/>
      <c r="BV32" s="84"/>
      <c r="BW32" s="85"/>
      <c r="BX32" s="67"/>
    </row>
    <row r="33" spans="1:76" ht="19.5" customHeight="1">
      <c r="A33" s="7"/>
      <c r="B33" s="91" t="s">
        <v>73</v>
      </c>
      <c r="C33" s="89" t="s">
        <v>74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50"/>
      <c r="BE33" s="50"/>
      <c r="BF33" s="50"/>
      <c r="BG33" s="50"/>
      <c r="BH33" s="39"/>
      <c r="BI33" s="39"/>
      <c r="BJ33" s="39"/>
      <c r="BK33" s="39"/>
      <c r="BL33" s="50"/>
      <c r="BM33" s="50"/>
      <c r="BN33" s="50"/>
      <c r="BO33" s="50"/>
      <c r="BP33" s="39"/>
      <c r="BQ33" s="39"/>
      <c r="BR33" s="39"/>
      <c r="BS33" s="39"/>
      <c r="BT33" s="39"/>
      <c r="BU33" s="39"/>
      <c r="BV33" s="39"/>
      <c r="BW33" s="39"/>
      <c r="BX33" s="66">
        <v>8227.2000000000007</v>
      </c>
    </row>
    <row r="34" spans="1:76" ht="19.5" customHeight="1">
      <c r="A34" s="7"/>
      <c r="B34" s="92"/>
      <c r="C34" s="93"/>
      <c r="D34" s="83"/>
      <c r="E34" s="84"/>
      <c r="F34" s="84"/>
      <c r="G34" s="85"/>
      <c r="H34" s="83"/>
      <c r="I34" s="84"/>
      <c r="J34" s="84"/>
      <c r="K34" s="85"/>
      <c r="L34" s="83"/>
      <c r="M34" s="84"/>
      <c r="N34" s="84"/>
      <c r="O34" s="85"/>
      <c r="P34" s="83"/>
      <c r="Q34" s="84"/>
      <c r="R34" s="84"/>
      <c r="S34" s="85"/>
      <c r="T34" s="83"/>
      <c r="U34" s="84"/>
      <c r="V34" s="84"/>
      <c r="W34" s="85"/>
      <c r="X34" s="83"/>
      <c r="Y34" s="84"/>
      <c r="Z34" s="84"/>
      <c r="AA34" s="85"/>
      <c r="AB34" s="83"/>
      <c r="AC34" s="84"/>
      <c r="AD34" s="84"/>
      <c r="AE34" s="85"/>
      <c r="AF34" s="83"/>
      <c r="AG34" s="84"/>
      <c r="AH34" s="84"/>
      <c r="AI34" s="85"/>
      <c r="AJ34" s="83"/>
      <c r="AK34" s="84"/>
      <c r="AL34" s="84"/>
      <c r="AM34" s="85"/>
      <c r="AN34" s="83"/>
      <c r="AO34" s="84"/>
      <c r="AP34" s="84"/>
      <c r="AQ34" s="85"/>
      <c r="AR34" s="83"/>
      <c r="AS34" s="84"/>
      <c r="AT34" s="84"/>
      <c r="AU34" s="85"/>
      <c r="AV34" s="83"/>
      <c r="AW34" s="84"/>
      <c r="AX34" s="84"/>
      <c r="AY34" s="85"/>
      <c r="AZ34" s="83"/>
      <c r="BA34" s="84"/>
      <c r="BB34" s="84"/>
      <c r="BC34" s="85"/>
      <c r="BD34" s="83">
        <v>0.5</v>
      </c>
      <c r="BE34" s="84"/>
      <c r="BF34" s="84"/>
      <c r="BG34" s="85"/>
      <c r="BH34" s="83"/>
      <c r="BI34" s="84"/>
      <c r="BJ34" s="84"/>
      <c r="BK34" s="85"/>
      <c r="BL34" s="83">
        <v>0.5</v>
      </c>
      <c r="BM34" s="84"/>
      <c r="BN34" s="84"/>
      <c r="BO34" s="85"/>
      <c r="BP34" s="83"/>
      <c r="BQ34" s="84"/>
      <c r="BR34" s="84"/>
      <c r="BS34" s="85"/>
      <c r="BT34" s="83"/>
      <c r="BU34" s="84"/>
      <c r="BV34" s="84"/>
      <c r="BW34" s="85"/>
      <c r="BX34" s="67"/>
    </row>
    <row r="35" spans="1:76" ht="19.5" customHeight="1">
      <c r="A35" s="7"/>
      <c r="B35" s="91" t="s">
        <v>75</v>
      </c>
      <c r="C35" s="89" t="s">
        <v>76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50"/>
      <c r="BU35" s="50"/>
      <c r="BV35" s="50"/>
      <c r="BW35" s="50"/>
      <c r="BX35" s="66">
        <v>1163.45</v>
      </c>
    </row>
    <row r="36" spans="1:76" ht="19.5" customHeight="1">
      <c r="A36" s="7"/>
      <c r="B36" s="92"/>
      <c r="C36" s="93"/>
      <c r="D36" s="83"/>
      <c r="E36" s="84"/>
      <c r="F36" s="84"/>
      <c r="G36" s="85"/>
      <c r="H36" s="83"/>
      <c r="I36" s="84"/>
      <c r="J36" s="84"/>
      <c r="K36" s="85"/>
      <c r="L36" s="83"/>
      <c r="M36" s="84"/>
      <c r="N36" s="84"/>
      <c r="O36" s="85"/>
      <c r="P36" s="83"/>
      <c r="Q36" s="84"/>
      <c r="R36" s="84"/>
      <c r="S36" s="85"/>
      <c r="T36" s="83"/>
      <c r="U36" s="84"/>
      <c r="V36" s="84"/>
      <c r="W36" s="85"/>
      <c r="X36" s="83"/>
      <c r="Y36" s="84"/>
      <c r="Z36" s="84"/>
      <c r="AA36" s="85"/>
      <c r="AB36" s="83"/>
      <c r="AC36" s="84"/>
      <c r="AD36" s="84"/>
      <c r="AE36" s="85"/>
      <c r="AF36" s="83"/>
      <c r="AG36" s="84"/>
      <c r="AH36" s="84"/>
      <c r="AI36" s="85"/>
      <c r="AJ36" s="83"/>
      <c r="AK36" s="84"/>
      <c r="AL36" s="84"/>
      <c r="AM36" s="85"/>
      <c r="AN36" s="83"/>
      <c r="AO36" s="84"/>
      <c r="AP36" s="84"/>
      <c r="AQ36" s="85"/>
      <c r="AR36" s="83"/>
      <c r="AS36" s="84"/>
      <c r="AT36" s="84"/>
      <c r="AU36" s="85"/>
      <c r="AV36" s="83"/>
      <c r="AW36" s="84"/>
      <c r="AX36" s="84"/>
      <c r="AY36" s="85"/>
      <c r="AZ36" s="83"/>
      <c r="BA36" s="84"/>
      <c r="BB36" s="84"/>
      <c r="BC36" s="85"/>
      <c r="BD36" s="83"/>
      <c r="BE36" s="84"/>
      <c r="BF36" s="84"/>
      <c r="BG36" s="85"/>
      <c r="BH36" s="83"/>
      <c r="BI36" s="84"/>
      <c r="BJ36" s="84"/>
      <c r="BK36" s="85"/>
      <c r="BL36" s="83"/>
      <c r="BM36" s="84"/>
      <c r="BN36" s="84"/>
      <c r="BO36" s="85"/>
      <c r="BP36" s="83"/>
      <c r="BQ36" s="84"/>
      <c r="BR36" s="84"/>
      <c r="BS36" s="85"/>
      <c r="BT36" s="83">
        <v>1</v>
      </c>
      <c r="BU36" s="84"/>
      <c r="BV36" s="84"/>
      <c r="BW36" s="85"/>
      <c r="BX36" s="67"/>
    </row>
    <row r="37" spans="1:76" ht="19.5" customHeight="1">
      <c r="A37" s="7"/>
      <c r="B37" s="91" t="s">
        <v>45</v>
      </c>
      <c r="C37" s="89" t="s">
        <v>51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75"/>
      <c r="AC37" s="39"/>
      <c r="AD37" s="39"/>
      <c r="AE37" s="76"/>
      <c r="AF37" s="71"/>
      <c r="AG37" s="39"/>
      <c r="AH37" s="39"/>
      <c r="AI37" s="39"/>
      <c r="AJ37" s="75"/>
      <c r="AK37" s="39"/>
      <c r="AL37" s="39"/>
      <c r="AM37" s="76"/>
      <c r="AN37" s="71"/>
      <c r="AO37" s="39"/>
      <c r="AP37" s="39"/>
      <c r="AQ37" s="39"/>
      <c r="AR37" s="75"/>
      <c r="AS37" s="39"/>
      <c r="AT37" s="39"/>
      <c r="AU37" s="76"/>
      <c r="AV37" s="71"/>
      <c r="AW37" s="39"/>
      <c r="AX37" s="39"/>
      <c r="AY37" s="39"/>
      <c r="AZ37" s="75"/>
      <c r="BA37" s="39"/>
      <c r="BB37" s="39"/>
      <c r="BC37" s="76"/>
      <c r="BD37" s="71"/>
      <c r="BE37" s="39"/>
      <c r="BF37" s="39"/>
      <c r="BG37" s="39"/>
      <c r="BH37" s="75"/>
      <c r="BI37" s="39"/>
      <c r="BJ37" s="39"/>
      <c r="BK37" s="76"/>
      <c r="BL37" s="71"/>
      <c r="BM37" s="39"/>
      <c r="BN37" s="39"/>
      <c r="BO37" s="76"/>
      <c r="BP37" s="72"/>
      <c r="BQ37" s="50"/>
      <c r="BR37" s="50"/>
      <c r="BS37" s="50"/>
      <c r="BT37" s="50"/>
      <c r="BU37" s="50"/>
      <c r="BV37" s="50"/>
      <c r="BW37" s="39"/>
      <c r="BX37" s="66">
        <v>4705.8999999999996</v>
      </c>
    </row>
    <row r="38" spans="1:76" ht="19.5" customHeight="1">
      <c r="A38" s="7"/>
      <c r="B38" s="92"/>
      <c r="C38" s="93"/>
      <c r="D38" s="83"/>
      <c r="E38" s="84"/>
      <c r="F38" s="84"/>
      <c r="G38" s="85"/>
      <c r="H38" s="83"/>
      <c r="I38" s="84"/>
      <c r="J38" s="84"/>
      <c r="K38" s="85"/>
      <c r="L38" s="83"/>
      <c r="M38" s="84"/>
      <c r="N38" s="84"/>
      <c r="O38" s="85"/>
      <c r="P38" s="83"/>
      <c r="Q38" s="84"/>
      <c r="R38" s="84"/>
      <c r="S38" s="85"/>
      <c r="T38" s="83"/>
      <c r="U38" s="84"/>
      <c r="V38" s="84"/>
      <c r="W38" s="85"/>
      <c r="X38" s="83"/>
      <c r="Y38" s="84"/>
      <c r="Z38" s="84"/>
      <c r="AA38" s="85"/>
      <c r="AB38" s="83"/>
      <c r="AC38" s="84"/>
      <c r="AD38" s="84"/>
      <c r="AE38" s="85"/>
      <c r="AF38" s="83"/>
      <c r="AG38" s="84"/>
      <c r="AH38" s="84"/>
      <c r="AI38" s="85"/>
      <c r="AJ38" s="83"/>
      <c r="AK38" s="84"/>
      <c r="AL38" s="84"/>
      <c r="AM38" s="85"/>
      <c r="AN38" s="83"/>
      <c r="AO38" s="84"/>
      <c r="AP38" s="84"/>
      <c r="AQ38" s="85"/>
      <c r="AR38" s="83"/>
      <c r="AS38" s="84"/>
      <c r="AT38" s="84"/>
      <c r="AU38" s="85"/>
      <c r="AV38" s="83"/>
      <c r="AW38" s="84"/>
      <c r="AX38" s="84"/>
      <c r="AY38" s="85"/>
      <c r="AZ38" s="83"/>
      <c r="BA38" s="84"/>
      <c r="BB38" s="84"/>
      <c r="BC38" s="85"/>
      <c r="BD38" s="83"/>
      <c r="BE38" s="84"/>
      <c r="BF38" s="84"/>
      <c r="BG38" s="85"/>
      <c r="BH38" s="83"/>
      <c r="BI38" s="84"/>
      <c r="BJ38" s="84"/>
      <c r="BK38" s="85"/>
      <c r="BL38" s="83"/>
      <c r="BM38" s="84"/>
      <c r="BN38" s="84"/>
      <c r="BO38" s="85"/>
      <c r="BP38" s="83">
        <v>0.6</v>
      </c>
      <c r="BQ38" s="84"/>
      <c r="BR38" s="84"/>
      <c r="BS38" s="85"/>
      <c r="BT38" s="83">
        <v>0.4</v>
      </c>
      <c r="BU38" s="84"/>
      <c r="BV38" s="84"/>
      <c r="BW38" s="86"/>
      <c r="BX38" s="67"/>
    </row>
    <row r="39" spans="1:76" ht="19.5" customHeight="1">
      <c r="A39" s="7"/>
      <c r="B39" s="91" t="s">
        <v>46</v>
      </c>
      <c r="C39" s="89" t="s">
        <v>52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75"/>
      <c r="AC39" s="39"/>
      <c r="AD39" s="39"/>
      <c r="AE39" s="76"/>
      <c r="AF39" s="71"/>
      <c r="AG39" s="39"/>
      <c r="AH39" s="39"/>
      <c r="AI39" s="39"/>
      <c r="AJ39" s="75"/>
      <c r="AK39" s="39"/>
      <c r="AL39" s="39"/>
      <c r="AM39" s="76"/>
      <c r="AN39" s="71"/>
      <c r="AO39" s="39"/>
      <c r="AP39" s="39"/>
      <c r="AQ39" s="39"/>
      <c r="AR39" s="75"/>
      <c r="AS39" s="39"/>
      <c r="AT39" s="39"/>
      <c r="AU39" s="76"/>
      <c r="AV39" s="71"/>
      <c r="AW39" s="39"/>
      <c r="AX39" s="39"/>
      <c r="AY39" s="39"/>
      <c r="AZ39" s="75"/>
      <c r="BA39" s="39"/>
      <c r="BB39" s="39"/>
      <c r="BC39" s="76"/>
      <c r="BD39" s="71"/>
      <c r="BE39" s="39"/>
      <c r="BF39" s="39"/>
      <c r="BG39" s="39"/>
      <c r="BH39" s="75"/>
      <c r="BI39" s="39"/>
      <c r="BJ39" s="39"/>
      <c r="BK39" s="76"/>
      <c r="BL39" s="71"/>
      <c r="BM39" s="39"/>
      <c r="BN39" s="39"/>
      <c r="BO39" s="76"/>
      <c r="BP39" s="72"/>
      <c r="BQ39" s="50"/>
      <c r="BR39" s="50"/>
      <c r="BS39" s="50"/>
      <c r="BT39" s="50"/>
      <c r="BU39" s="50"/>
      <c r="BV39" s="50"/>
      <c r="BW39" s="39"/>
      <c r="BX39" s="66">
        <v>15632.3</v>
      </c>
    </row>
    <row r="40" spans="1:76" ht="19.5" customHeight="1">
      <c r="A40" s="7"/>
      <c r="B40" s="92"/>
      <c r="C40" s="93"/>
      <c r="D40" s="83"/>
      <c r="E40" s="84"/>
      <c r="F40" s="84"/>
      <c r="G40" s="85"/>
      <c r="H40" s="83"/>
      <c r="I40" s="84"/>
      <c r="J40" s="84"/>
      <c r="K40" s="85"/>
      <c r="L40" s="83"/>
      <c r="M40" s="84"/>
      <c r="N40" s="84"/>
      <c r="O40" s="85"/>
      <c r="P40" s="83"/>
      <c r="Q40" s="84"/>
      <c r="R40" s="84"/>
      <c r="S40" s="85"/>
      <c r="T40" s="83"/>
      <c r="U40" s="84"/>
      <c r="V40" s="84"/>
      <c r="W40" s="85"/>
      <c r="X40" s="83"/>
      <c r="Y40" s="84"/>
      <c r="Z40" s="84"/>
      <c r="AA40" s="85"/>
      <c r="AB40" s="83"/>
      <c r="AC40" s="84"/>
      <c r="AD40" s="84"/>
      <c r="AE40" s="85"/>
      <c r="AF40" s="83"/>
      <c r="AG40" s="84"/>
      <c r="AH40" s="84"/>
      <c r="AI40" s="85"/>
      <c r="AJ40" s="83"/>
      <c r="AK40" s="84"/>
      <c r="AL40" s="84"/>
      <c r="AM40" s="85"/>
      <c r="AN40" s="83"/>
      <c r="AO40" s="84"/>
      <c r="AP40" s="84"/>
      <c r="AQ40" s="85"/>
      <c r="AR40" s="83"/>
      <c r="AS40" s="84"/>
      <c r="AT40" s="84"/>
      <c r="AU40" s="85"/>
      <c r="AV40" s="83"/>
      <c r="AW40" s="84"/>
      <c r="AX40" s="84"/>
      <c r="AY40" s="85"/>
      <c r="AZ40" s="83"/>
      <c r="BA40" s="84"/>
      <c r="BB40" s="84"/>
      <c r="BC40" s="85"/>
      <c r="BD40" s="83"/>
      <c r="BE40" s="84"/>
      <c r="BF40" s="84"/>
      <c r="BG40" s="85"/>
      <c r="BH40" s="83"/>
      <c r="BI40" s="84"/>
      <c r="BJ40" s="84"/>
      <c r="BK40" s="85"/>
      <c r="BL40" s="83"/>
      <c r="BM40" s="84"/>
      <c r="BN40" s="84"/>
      <c r="BO40" s="85"/>
      <c r="BP40" s="83">
        <v>0.2</v>
      </c>
      <c r="BQ40" s="84"/>
      <c r="BR40" s="84"/>
      <c r="BS40" s="85"/>
      <c r="BT40" s="83">
        <v>0.8</v>
      </c>
      <c r="BU40" s="84"/>
      <c r="BV40" s="84"/>
      <c r="BW40" s="86"/>
      <c r="BX40" s="67"/>
    </row>
    <row r="41" spans="1:76" ht="19.5" customHeight="1">
      <c r="A41" s="7"/>
      <c r="B41" s="91" t="s">
        <v>47</v>
      </c>
      <c r="C41" s="89" t="s">
        <v>24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75"/>
      <c r="AC41" s="39"/>
      <c r="AD41" s="39"/>
      <c r="AE41" s="76"/>
      <c r="AF41" s="71"/>
      <c r="AG41" s="39"/>
      <c r="AH41" s="39"/>
      <c r="AI41" s="39"/>
      <c r="AJ41" s="75"/>
      <c r="AK41" s="39"/>
      <c r="AL41" s="39"/>
      <c r="AM41" s="76"/>
      <c r="AN41" s="71"/>
      <c r="AO41" s="39"/>
      <c r="AP41" s="39"/>
      <c r="AQ41" s="39"/>
      <c r="AR41" s="75"/>
      <c r="AS41" s="39"/>
      <c r="AT41" s="50"/>
      <c r="AU41" s="78"/>
      <c r="AV41" s="72"/>
      <c r="AW41" s="50"/>
      <c r="AX41" s="50"/>
      <c r="AY41" s="50"/>
      <c r="AZ41" s="77"/>
      <c r="BA41" s="50"/>
      <c r="BB41" s="50"/>
      <c r="BC41" s="78"/>
      <c r="BD41" s="71"/>
      <c r="BE41" s="39"/>
      <c r="BF41" s="39"/>
      <c r="BG41" s="39"/>
      <c r="BH41" s="75"/>
      <c r="BI41" s="39"/>
      <c r="BJ41" s="39"/>
      <c r="BK41" s="76"/>
      <c r="BL41" s="71"/>
      <c r="BM41" s="39"/>
      <c r="BN41" s="39"/>
      <c r="BO41" s="76"/>
      <c r="BP41" s="71"/>
      <c r="BQ41" s="39"/>
      <c r="BR41" s="39"/>
      <c r="BS41" s="39"/>
      <c r="BT41" s="39"/>
      <c r="BU41" s="39"/>
      <c r="BV41" s="39"/>
      <c r="BW41" s="39"/>
      <c r="BX41" s="66">
        <v>191866.89</v>
      </c>
    </row>
    <row r="42" spans="1:76" ht="19.5" customHeight="1">
      <c r="A42" s="7"/>
      <c r="B42" s="92"/>
      <c r="C42" s="93"/>
      <c r="D42" s="83"/>
      <c r="E42" s="84"/>
      <c r="F42" s="84"/>
      <c r="G42" s="85"/>
      <c r="H42" s="83"/>
      <c r="I42" s="84"/>
      <c r="J42" s="84"/>
      <c r="K42" s="85"/>
      <c r="L42" s="102"/>
      <c r="M42" s="103"/>
      <c r="N42" s="103"/>
      <c r="O42" s="104"/>
      <c r="P42" s="83"/>
      <c r="Q42" s="84"/>
      <c r="R42" s="84"/>
      <c r="S42" s="85"/>
      <c r="T42" s="83"/>
      <c r="U42" s="84"/>
      <c r="V42" s="84"/>
      <c r="W42" s="85"/>
      <c r="X42" s="83"/>
      <c r="Y42" s="84"/>
      <c r="Z42" s="84"/>
      <c r="AA42" s="85"/>
      <c r="AB42" s="83"/>
      <c r="AC42" s="84"/>
      <c r="AD42" s="84"/>
      <c r="AE42" s="85"/>
      <c r="AF42" s="83"/>
      <c r="AG42" s="84"/>
      <c r="AH42" s="84"/>
      <c r="AI42" s="85"/>
      <c r="AJ42" s="83"/>
      <c r="AK42" s="84"/>
      <c r="AL42" s="84"/>
      <c r="AM42" s="85"/>
      <c r="AN42" s="83"/>
      <c r="AO42" s="84"/>
      <c r="AP42" s="84"/>
      <c r="AQ42" s="85"/>
      <c r="AR42" s="83">
        <v>0.2</v>
      </c>
      <c r="AS42" s="84"/>
      <c r="AT42" s="84"/>
      <c r="AU42" s="85"/>
      <c r="AV42" s="83">
        <v>0.5</v>
      </c>
      <c r="AW42" s="84"/>
      <c r="AX42" s="84"/>
      <c r="AY42" s="85"/>
      <c r="AZ42" s="83">
        <v>0.3</v>
      </c>
      <c r="BA42" s="84"/>
      <c r="BB42" s="84"/>
      <c r="BC42" s="85"/>
      <c r="BD42" s="83"/>
      <c r="BE42" s="84"/>
      <c r="BF42" s="84"/>
      <c r="BG42" s="85"/>
      <c r="BH42" s="83"/>
      <c r="BI42" s="84"/>
      <c r="BJ42" s="84"/>
      <c r="BK42" s="85"/>
      <c r="BL42" s="83"/>
      <c r="BM42" s="84"/>
      <c r="BN42" s="84"/>
      <c r="BO42" s="85"/>
      <c r="BP42" s="83"/>
      <c r="BQ42" s="84"/>
      <c r="BR42" s="84"/>
      <c r="BS42" s="85"/>
      <c r="BT42" s="83"/>
      <c r="BU42" s="84"/>
      <c r="BV42" s="84"/>
      <c r="BW42" s="85"/>
      <c r="BX42" s="67"/>
    </row>
    <row r="43" spans="1:76" ht="19.5" customHeight="1">
      <c r="A43" s="7"/>
      <c r="B43" s="91" t="s">
        <v>77</v>
      </c>
      <c r="C43" s="89" t="s">
        <v>78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50"/>
      <c r="BE43" s="50"/>
      <c r="BF43" s="50"/>
      <c r="BG43" s="50"/>
      <c r="BH43" s="50"/>
      <c r="BI43" s="50"/>
      <c r="BJ43" s="50"/>
      <c r="BK43" s="50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62">
        <v>219884.94</v>
      </c>
    </row>
    <row r="44" spans="1:76" ht="19.5" customHeight="1">
      <c r="A44" s="7"/>
      <c r="B44" s="92"/>
      <c r="C44" s="93"/>
      <c r="D44" s="83"/>
      <c r="E44" s="84"/>
      <c r="F44" s="84"/>
      <c r="G44" s="85"/>
      <c r="H44" s="83"/>
      <c r="I44" s="84"/>
      <c r="J44" s="84"/>
      <c r="K44" s="85"/>
      <c r="L44" s="83"/>
      <c r="M44" s="84"/>
      <c r="N44" s="84"/>
      <c r="O44" s="85"/>
      <c r="P44" s="83"/>
      <c r="Q44" s="84"/>
      <c r="R44" s="84"/>
      <c r="S44" s="85"/>
      <c r="T44" s="83"/>
      <c r="U44" s="84"/>
      <c r="V44" s="84"/>
      <c r="W44" s="85"/>
      <c r="X44" s="83"/>
      <c r="Y44" s="84"/>
      <c r="Z44" s="84"/>
      <c r="AA44" s="85"/>
      <c r="AB44" s="83"/>
      <c r="AC44" s="84"/>
      <c r="AD44" s="84"/>
      <c r="AE44" s="85"/>
      <c r="AF44" s="83"/>
      <c r="AG44" s="84"/>
      <c r="AH44" s="84"/>
      <c r="AI44" s="85"/>
      <c r="AJ44" s="83"/>
      <c r="AK44" s="84"/>
      <c r="AL44" s="84"/>
      <c r="AM44" s="85"/>
      <c r="AN44" s="83"/>
      <c r="AO44" s="84"/>
      <c r="AP44" s="84"/>
      <c r="AQ44" s="85"/>
      <c r="AR44" s="83"/>
      <c r="AS44" s="84"/>
      <c r="AT44" s="84"/>
      <c r="AU44" s="85"/>
      <c r="AV44" s="83"/>
      <c r="AW44" s="84"/>
      <c r="AX44" s="84"/>
      <c r="AY44" s="85"/>
      <c r="AZ44" s="83"/>
      <c r="BA44" s="84"/>
      <c r="BB44" s="84"/>
      <c r="BC44" s="85"/>
      <c r="BD44" s="83">
        <v>0.4</v>
      </c>
      <c r="BE44" s="84"/>
      <c r="BF44" s="84"/>
      <c r="BG44" s="85"/>
      <c r="BH44" s="83">
        <v>0.6</v>
      </c>
      <c r="BI44" s="84"/>
      <c r="BJ44" s="84"/>
      <c r="BK44" s="85"/>
      <c r="BL44" s="83"/>
      <c r="BM44" s="84"/>
      <c r="BN44" s="84"/>
      <c r="BO44" s="85"/>
      <c r="BP44" s="83"/>
      <c r="BQ44" s="84"/>
      <c r="BR44" s="84"/>
      <c r="BS44" s="85"/>
      <c r="BT44" s="83"/>
      <c r="BU44" s="84"/>
      <c r="BV44" s="84"/>
      <c r="BW44" s="85"/>
      <c r="BX44" s="62"/>
    </row>
    <row r="45" spans="1:76" ht="19.5" customHeight="1">
      <c r="A45" s="7"/>
      <c r="B45" s="91" t="s">
        <v>42</v>
      </c>
      <c r="C45" s="89" t="s">
        <v>53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75"/>
      <c r="AC45" s="39"/>
      <c r="AD45" s="39"/>
      <c r="AE45" s="76"/>
      <c r="AF45" s="71"/>
      <c r="AG45" s="39"/>
      <c r="AH45" s="39"/>
      <c r="AI45" s="39"/>
      <c r="AJ45" s="75"/>
      <c r="AK45" s="39"/>
      <c r="AL45" s="39"/>
      <c r="AM45" s="76"/>
      <c r="AN45" s="71"/>
      <c r="AO45" s="39"/>
      <c r="AP45" s="39"/>
      <c r="AQ45" s="39"/>
      <c r="AR45" s="75"/>
      <c r="AS45" s="39"/>
      <c r="AT45" s="39"/>
      <c r="AU45" s="76"/>
      <c r="AV45" s="71"/>
      <c r="AW45" s="39"/>
      <c r="AX45" s="39"/>
      <c r="AY45" s="39"/>
      <c r="AZ45" s="75"/>
      <c r="BA45" s="39"/>
      <c r="BB45" s="39"/>
      <c r="BC45" s="76"/>
      <c r="BD45" s="71"/>
      <c r="BE45" s="39"/>
      <c r="BF45" s="39"/>
      <c r="BG45" s="39"/>
      <c r="BH45" s="77"/>
      <c r="BI45" s="50"/>
      <c r="BJ45" s="50"/>
      <c r="BK45" s="78"/>
      <c r="BL45" s="72"/>
      <c r="BM45" s="50"/>
      <c r="BN45" s="50"/>
      <c r="BO45" s="78"/>
      <c r="BP45" s="72"/>
      <c r="BQ45" s="50"/>
      <c r="BR45" s="50"/>
      <c r="BS45" s="50"/>
      <c r="BT45" s="50"/>
      <c r="BU45" s="50"/>
      <c r="BV45" s="50"/>
      <c r="BW45" s="50"/>
      <c r="BX45" s="66">
        <v>138447.34</v>
      </c>
    </row>
    <row r="46" spans="1:76" ht="19.5" customHeight="1">
      <c r="A46" s="7"/>
      <c r="B46" s="92"/>
      <c r="C46" s="93"/>
      <c r="D46" s="83"/>
      <c r="E46" s="84"/>
      <c r="F46" s="84"/>
      <c r="G46" s="85"/>
      <c r="H46" s="83"/>
      <c r="I46" s="84"/>
      <c r="J46" s="84"/>
      <c r="K46" s="85"/>
      <c r="L46" s="102"/>
      <c r="M46" s="103"/>
      <c r="N46" s="103"/>
      <c r="O46" s="104"/>
      <c r="P46" s="83"/>
      <c r="Q46" s="84"/>
      <c r="R46" s="84"/>
      <c r="S46" s="85"/>
      <c r="T46" s="83"/>
      <c r="U46" s="84"/>
      <c r="V46" s="84"/>
      <c r="W46" s="85"/>
      <c r="X46" s="83"/>
      <c r="Y46" s="84"/>
      <c r="Z46" s="84"/>
      <c r="AA46" s="85"/>
      <c r="AB46" s="83"/>
      <c r="AC46" s="84"/>
      <c r="AD46" s="84"/>
      <c r="AE46" s="85"/>
      <c r="AF46" s="83"/>
      <c r="AG46" s="84"/>
      <c r="AH46" s="84"/>
      <c r="AI46" s="85"/>
      <c r="AJ46" s="83"/>
      <c r="AK46" s="84"/>
      <c r="AL46" s="84"/>
      <c r="AM46" s="85"/>
      <c r="AN46" s="83"/>
      <c r="AO46" s="84"/>
      <c r="AP46" s="84"/>
      <c r="AQ46" s="85"/>
      <c r="AR46" s="83"/>
      <c r="AS46" s="84"/>
      <c r="AT46" s="84"/>
      <c r="AU46" s="85"/>
      <c r="AV46" s="83"/>
      <c r="AW46" s="84"/>
      <c r="AX46" s="84"/>
      <c r="AY46" s="85"/>
      <c r="AZ46" s="83"/>
      <c r="BA46" s="84"/>
      <c r="BB46" s="84"/>
      <c r="BC46" s="85"/>
      <c r="BD46" s="83"/>
      <c r="BE46" s="84"/>
      <c r="BF46" s="84"/>
      <c r="BG46" s="85"/>
      <c r="BH46" s="83">
        <v>0.1</v>
      </c>
      <c r="BI46" s="84"/>
      <c r="BJ46" s="84"/>
      <c r="BK46" s="85"/>
      <c r="BL46" s="83">
        <v>0.3</v>
      </c>
      <c r="BM46" s="84"/>
      <c r="BN46" s="84"/>
      <c r="BO46" s="85"/>
      <c r="BP46" s="83">
        <v>0.35</v>
      </c>
      <c r="BQ46" s="84"/>
      <c r="BR46" s="84"/>
      <c r="BS46" s="85"/>
      <c r="BT46" s="83">
        <v>0.25</v>
      </c>
      <c r="BU46" s="84"/>
      <c r="BV46" s="84"/>
      <c r="BW46" s="86"/>
      <c r="BX46" s="67"/>
    </row>
    <row r="47" spans="1:76" ht="19.5" customHeight="1">
      <c r="A47" s="8" t="s">
        <v>0</v>
      </c>
      <c r="B47" s="87" t="s">
        <v>41</v>
      </c>
      <c r="C47" s="89" t="s">
        <v>25</v>
      </c>
      <c r="D47" s="41"/>
      <c r="E47" s="41"/>
      <c r="F47" s="41"/>
      <c r="G47" s="4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  <c r="T47" s="50"/>
      <c r="U47" s="50"/>
      <c r="V47" s="50"/>
      <c r="W47" s="51"/>
      <c r="X47" s="50"/>
      <c r="Y47" s="50"/>
      <c r="Z47" s="50"/>
      <c r="AA47" s="50"/>
      <c r="AB47" s="77"/>
      <c r="AC47" s="50"/>
      <c r="AD47" s="50"/>
      <c r="AE47" s="78"/>
      <c r="AF47" s="72"/>
      <c r="AG47" s="50"/>
      <c r="AH47" s="50"/>
      <c r="AI47" s="50"/>
      <c r="AJ47" s="77"/>
      <c r="AK47" s="50"/>
      <c r="AL47" s="50"/>
      <c r="AM47" s="78"/>
      <c r="AN47" s="72"/>
      <c r="AO47" s="50"/>
      <c r="AP47" s="50"/>
      <c r="AQ47" s="50"/>
      <c r="AR47" s="77"/>
      <c r="AS47" s="50"/>
      <c r="AT47" s="50"/>
      <c r="AU47" s="78"/>
      <c r="AV47" s="72"/>
      <c r="AW47" s="50"/>
      <c r="AX47" s="50"/>
      <c r="AY47" s="50"/>
      <c r="AZ47" s="77"/>
      <c r="BA47" s="50"/>
      <c r="BB47" s="50"/>
      <c r="BC47" s="78"/>
      <c r="BD47" s="72"/>
      <c r="BE47" s="50"/>
      <c r="BF47" s="50"/>
      <c r="BG47" s="50"/>
      <c r="BH47" s="77"/>
      <c r="BI47" s="50"/>
      <c r="BJ47" s="50"/>
      <c r="BK47" s="78"/>
      <c r="BL47" s="72"/>
      <c r="BM47" s="50"/>
      <c r="BN47" s="50"/>
      <c r="BO47" s="78"/>
      <c r="BP47" s="72"/>
      <c r="BQ47" s="50"/>
      <c r="BR47" s="50"/>
      <c r="BS47" s="50"/>
      <c r="BT47" s="50"/>
      <c r="BU47" s="50"/>
      <c r="BV47" s="50"/>
      <c r="BW47" s="50"/>
      <c r="BX47" s="66">
        <v>180459.9</v>
      </c>
    </row>
    <row r="48" spans="1:76" ht="19.5" customHeight="1">
      <c r="A48" s="7"/>
      <c r="B48" s="88"/>
      <c r="C48" s="90"/>
      <c r="D48" s="83">
        <v>0.02</v>
      </c>
      <c r="E48" s="84"/>
      <c r="F48" s="84"/>
      <c r="G48" s="85"/>
      <c r="H48" s="83">
        <v>0.06</v>
      </c>
      <c r="I48" s="84"/>
      <c r="J48" s="84"/>
      <c r="K48" s="85"/>
      <c r="L48" s="83">
        <v>0.06</v>
      </c>
      <c r="M48" s="84"/>
      <c r="N48" s="84"/>
      <c r="O48" s="85"/>
      <c r="P48" s="83">
        <v>0.06</v>
      </c>
      <c r="Q48" s="84"/>
      <c r="R48" s="84"/>
      <c r="S48" s="85"/>
      <c r="T48" s="83">
        <v>0.06</v>
      </c>
      <c r="U48" s="84"/>
      <c r="V48" s="84"/>
      <c r="W48" s="85"/>
      <c r="X48" s="83">
        <v>0.06</v>
      </c>
      <c r="Y48" s="84"/>
      <c r="Z48" s="84"/>
      <c r="AA48" s="85"/>
      <c r="AB48" s="83">
        <v>0.06</v>
      </c>
      <c r="AC48" s="84"/>
      <c r="AD48" s="84"/>
      <c r="AE48" s="86"/>
      <c r="AF48" s="83">
        <v>0.06</v>
      </c>
      <c r="AG48" s="84"/>
      <c r="AH48" s="84"/>
      <c r="AI48" s="86"/>
      <c r="AJ48" s="83">
        <v>0.06</v>
      </c>
      <c r="AK48" s="84"/>
      <c r="AL48" s="84"/>
      <c r="AM48" s="86"/>
      <c r="AN48" s="83">
        <v>0.06</v>
      </c>
      <c r="AO48" s="84"/>
      <c r="AP48" s="84"/>
      <c r="AQ48" s="86"/>
      <c r="AR48" s="83">
        <v>0.06</v>
      </c>
      <c r="AS48" s="84"/>
      <c r="AT48" s="84"/>
      <c r="AU48" s="86"/>
      <c r="AV48" s="83">
        <v>0.06</v>
      </c>
      <c r="AW48" s="84"/>
      <c r="AX48" s="84"/>
      <c r="AY48" s="86"/>
      <c r="AZ48" s="83">
        <v>0.06</v>
      </c>
      <c r="BA48" s="84"/>
      <c r="BB48" s="84"/>
      <c r="BC48" s="86"/>
      <c r="BD48" s="83">
        <v>0.06</v>
      </c>
      <c r="BE48" s="84"/>
      <c r="BF48" s="84"/>
      <c r="BG48" s="86"/>
      <c r="BH48" s="83">
        <v>0.06</v>
      </c>
      <c r="BI48" s="84"/>
      <c r="BJ48" s="84"/>
      <c r="BK48" s="86"/>
      <c r="BL48" s="83">
        <v>0.06</v>
      </c>
      <c r="BM48" s="84"/>
      <c r="BN48" s="84"/>
      <c r="BO48" s="86"/>
      <c r="BP48" s="83">
        <v>0.06</v>
      </c>
      <c r="BQ48" s="84"/>
      <c r="BR48" s="84"/>
      <c r="BS48" s="86"/>
      <c r="BT48" s="83">
        <v>0.02</v>
      </c>
      <c r="BU48" s="84"/>
      <c r="BV48" s="84"/>
      <c r="BW48" s="84"/>
      <c r="BX48" s="67"/>
    </row>
    <row r="49" spans="1:78" ht="19.5" customHeight="1">
      <c r="A49" s="7"/>
      <c r="B49" s="87" t="s">
        <v>79</v>
      </c>
      <c r="C49" s="89" t="s">
        <v>80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62">
        <v>22325.4</v>
      </c>
    </row>
    <row r="50" spans="1:78" ht="19.5" customHeight="1">
      <c r="A50" s="7"/>
      <c r="B50" s="88"/>
      <c r="C50" s="90"/>
      <c r="D50" s="83">
        <v>0.02</v>
      </c>
      <c r="E50" s="84"/>
      <c r="F50" s="84"/>
      <c r="G50" s="85"/>
      <c r="H50" s="83">
        <v>0.06</v>
      </c>
      <c r="I50" s="84"/>
      <c r="J50" s="84"/>
      <c r="K50" s="85"/>
      <c r="L50" s="83">
        <v>0.06</v>
      </c>
      <c r="M50" s="84"/>
      <c r="N50" s="84"/>
      <c r="O50" s="85"/>
      <c r="P50" s="83">
        <v>0.06</v>
      </c>
      <c r="Q50" s="84"/>
      <c r="R50" s="84"/>
      <c r="S50" s="85"/>
      <c r="T50" s="83">
        <v>0.06</v>
      </c>
      <c r="U50" s="84"/>
      <c r="V50" s="84"/>
      <c r="W50" s="85"/>
      <c r="X50" s="83">
        <v>0.06</v>
      </c>
      <c r="Y50" s="84"/>
      <c r="Z50" s="84"/>
      <c r="AA50" s="85"/>
      <c r="AB50" s="83">
        <v>0.06</v>
      </c>
      <c r="AC50" s="84"/>
      <c r="AD50" s="84"/>
      <c r="AE50" s="85"/>
      <c r="AF50" s="83">
        <v>0.06</v>
      </c>
      <c r="AG50" s="84"/>
      <c r="AH50" s="84"/>
      <c r="AI50" s="85"/>
      <c r="AJ50" s="83">
        <v>0.06</v>
      </c>
      <c r="AK50" s="84"/>
      <c r="AL50" s="84"/>
      <c r="AM50" s="85"/>
      <c r="AN50" s="83">
        <v>0.06</v>
      </c>
      <c r="AO50" s="84"/>
      <c r="AP50" s="84"/>
      <c r="AQ50" s="85"/>
      <c r="AR50" s="83">
        <v>0.06</v>
      </c>
      <c r="AS50" s="84"/>
      <c r="AT50" s="84"/>
      <c r="AU50" s="85"/>
      <c r="AV50" s="83">
        <v>0.06</v>
      </c>
      <c r="AW50" s="84"/>
      <c r="AX50" s="84"/>
      <c r="AY50" s="85"/>
      <c r="AZ50" s="83">
        <v>0.06</v>
      </c>
      <c r="BA50" s="84"/>
      <c r="BB50" s="84"/>
      <c r="BC50" s="85"/>
      <c r="BD50" s="83">
        <v>0.06</v>
      </c>
      <c r="BE50" s="84"/>
      <c r="BF50" s="84"/>
      <c r="BG50" s="85"/>
      <c r="BH50" s="83">
        <v>0.06</v>
      </c>
      <c r="BI50" s="84"/>
      <c r="BJ50" s="84"/>
      <c r="BK50" s="85"/>
      <c r="BL50" s="83">
        <v>0.06</v>
      </c>
      <c r="BM50" s="84"/>
      <c r="BN50" s="84"/>
      <c r="BO50" s="85"/>
      <c r="BP50" s="83">
        <v>0.06</v>
      </c>
      <c r="BQ50" s="84"/>
      <c r="BR50" s="84"/>
      <c r="BS50" s="85"/>
      <c r="BT50" s="83">
        <v>0.02</v>
      </c>
      <c r="BU50" s="84"/>
      <c r="BV50" s="84"/>
      <c r="BW50" s="85"/>
      <c r="BX50" s="62"/>
    </row>
    <row r="51" spans="1:78" ht="19.5" customHeight="1">
      <c r="A51" s="8" t="s">
        <v>0</v>
      </c>
      <c r="B51" s="87" t="s">
        <v>38</v>
      </c>
      <c r="C51" s="89" t="s">
        <v>40</v>
      </c>
      <c r="D51" s="41"/>
      <c r="E51" s="41"/>
      <c r="F51" s="41"/>
      <c r="G51" s="4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1"/>
      <c r="T51" s="50"/>
      <c r="U51" s="50"/>
      <c r="V51" s="50"/>
      <c r="W51" s="51"/>
      <c r="X51" s="50"/>
      <c r="Y51" s="50"/>
      <c r="Z51" s="50"/>
      <c r="AA51" s="50"/>
      <c r="AB51" s="77"/>
      <c r="AC51" s="50"/>
      <c r="AD51" s="50"/>
      <c r="AE51" s="78"/>
      <c r="AF51" s="72"/>
      <c r="AG51" s="50"/>
      <c r="AH51" s="50"/>
      <c r="AI51" s="50"/>
      <c r="AJ51" s="77"/>
      <c r="AK51" s="50"/>
      <c r="AL51" s="50"/>
      <c r="AM51" s="78"/>
      <c r="AN51" s="72"/>
      <c r="AO51" s="50"/>
      <c r="AP51" s="50"/>
      <c r="AQ51" s="50"/>
      <c r="AR51" s="77"/>
      <c r="AS51" s="50"/>
      <c r="AT51" s="50"/>
      <c r="AU51" s="78"/>
      <c r="AV51" s="72"/>
      <c r="AW51" s="50"/>
      <c r="AX51" s="50"/>
      <c r="AY51" s="50"/>
      <c r="AZ51" s="77"/>
      <c r="BA51" s="50"/>
      <c r="BB51" s="50"/>
      <c r="BC51" s="78"/>
      <c r="BD51" s="72"/>
      <c r="BE51" s="50"/>
      <c r="BF51" s="50"/>
      <c r="BG51" s="50"/>
      <c r="BH51" s="77"/>
      <c r="BI51" s="50"/>
      <c r="BJ51" s="50"/>
      <c r="BK51" s="78"/>
      <c r="BL51" s="72"/>
      <c r="BM51" s="50"/>
      <c r="BN51" s="50"/>
      <c r="BO51" s="78"/>
      <c r="BP51" s="72"/>
      <c r="BQ51" s="50"/>
      <c r="BR51" s="50"/>
      <c r="BS51" s="50"/>
      <c r="BT51" s="50"/>
      <c r="BU51" s="50"/>
      <c r="BV51" s="50"/>
      <c r="BW51" s="50"/>
      <c r="BX51" s="66">
        <v>338531</v>
      </c>
    </row>
    <row r="52" spans="1:78" ht="19.5" customHeight="1">
      <c r="A52" s="7"/>
      <c r="B52" s="88"/>
      <c r="C52" s="90"/>
      <c r="D52" s="83">
        <v>0.01</v>
      </c>
      <c r="E52" s="84"/>
      <c r="F52" s="84"/>
      <c r="G52" s="85"/>
      <c r="H52" s="83">
        <v>0.04</v>
      </c>
      <c r="I52" s="84"/>
      <c r="J52" s="84"/>
      <c r="K52" s="85"/>
      <c r="L52" s="83">
        <v>0.05</v>
      </c>
      <c r="M52" s="84"/>
      <c r="N52" s="84"/>
      <c r="O52" s="85"/>
      <c r="P52" s="83">
        <v>0.06</v>
      </c>
      <c r="Q52" s="84"/>
      <c r="R52" s="84"/>
      <c r="S52" s="85"/>
      <c r="T52" s="83">
        <v>0.06</v>
      </c>
      <c r="U52" s="84"/>
      <c r="V52" s="84"/>
      <c r="W52" s="85"/>
      <c r="X52" s="83">
        <v>0.06</v>
      </c>
      <c r="Y52" s="84"/>
      <c r="Z52" s="84"/>
      <c r="AA52" s="86"/>
      <c r="AB52" s="83">
        <v>0.06</v>
      </c>
      <c r="AC52" s="84"/>
      <c r="AD52" s="84"/>
      <c r="AE52" s="86"/>
      <c r="AF52" s="83">
        <v>7.0000000000000007E-2</v>
      </c>
      <c r="AG52" s="84"/>
      <c r="AH52" s="84"/>
      <c r="AI52" s="86"/>
      <c r="AJ52" s="83">
        <v>7.0000000000000007E-2</v>
      </c>
      <c r="AK52" s="84"/>
      <c r="AL52" s="84"/>
      <c r="AM52" s="86"/>
      <c r="AN52" s="83">
        <v>0.06</v>
      </c>
      <c r="AO52" s="84"/>
      <c r="AP52" s="84"/>
      <c r="AQ52" s="86"/>
      <c r="AR52" s="83">
        <v>0.06</v>
      </c>
      <c r="AS52" s="84"/>
      <c r="AT52" s="84"/>
      <c r="AU52" s="86"/>
      <c r="AV52" s="83">
        <v>0.06</v>
      </c>
      <c r="AW52" s="84"/>
      <c r="AX52" s="84"/>
      <c r="AY52" s="86"/>
      <c r="AZ52" s="83">
        <v>0.06</v>
      </c>
      <c r="BA52" s="84"/>
      <c r="BB52" s="84"/>
      <c r="BC52" s="86"/>
      <c r="BD52" s="83">
        <v>0.06</v>
      </c>
      <c r="BE52" s="84"/>
      <c r="BF52" s="84"/>
      <c r="BG52" s="86"/>
      <c r="BH52" s="83">
        <v>0.06</v>
      </c>
      <c r="BI52" s="84"/>
      <c r="BJ52" s="84"/>
      <c r="BK52" s="86"/>
      <c r="BL52" s="83">
        <v>0.06</v>
      </c>
      <c r="BM52" s="84"/>
      <c r="BN52" s="84"/>
      <c r="BO52" s="86"/>
      <c r="BP52" s="83">
        <v>0.06</v>
      </c>
      <c r="BQ52" s="84"/>
      <c r="BR52" s="84"/>
      <c r="BS52" s="86"/>
      <c r="BT52" s="83">
        <v>0.04</v>
      </c>
      <c r="BU52" s="84"/>
      <c r="BV52" s="84"/>
      <c r="BW52" s="84"/>
      <c r="BX52" s="67"/>
    </row>
    <row r="53" spans="1:78" ht="19.5" customHeight="1">
      <c r="A53" s="7"/>
      <c r="B53" s="87" t="s">
        <v>81</v>
      </c>
      <c r="C53" s="89" t="s">
        <v>84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66">
        <v>10369.36</v>
      </c>
    </row>
    <row r="54" spans="1:78" ht="19.5" customHeight="1">
      <c r="A54" s="7"/>
      <c r="B54" s="88"/>
      <c r="C54" s="90"/>
      <c r="D54" s="83">
        <v>0.3</v>
      </c>
      <c r="E54" s="84"/>
      <c r="F54" s="84"/>
      <c r="G54" s="85"/>
      <c r="H54" s="83">
        <v>0.5</v>
      </c>
      <c r="I54" s="84"/>
      <c r="J54" s="84"/>
      <c r="K54" s="85"/>
      <c r="L54" s="83">
        <v>0.2</v>
      </c>
      <c r="M54" s="84"/>
      <c r="N54" s="84"/>
      <c r="O54" s="85"/>
      <c r="P54" s="83"/>
      <c r="Q54" s="84"/>
      <c r="R54" s="84"/>
      <c r="S54" s="85"/>
      <c r="T54" s="83"/>
      <c r="U54" s="84"/>
      <c r="V54" s="84"/>
      <c r="W54" s="85"/>
      <c r="X54" s="83"/>
      <c r="Y54" s="84"/>
      <c r="Z54" s="84"/>
      <c r="AA54" s="85"/>
      <c r="AB54" s="83"/>
      <c r="AC54" s="84"/>
      <c r="AD54" s="84"/>
      <c r="AE54" s="85"/>
      <c r="AF54" s="83"/>
      <c r="AG54" s="84"/>
      <c r="AH54" s="84"/>
      <c r="AI54" s="85"/>
      <c r="AJ54" s="83"/>
      <c r="AK54" s="84"/>
      <c r="AL54" s="84"/>
      <c r="AM54" s="85"/>
      <c r="AN54" s="83"/>
      <c r="AO54" s="84"/>
      <c r="AP54" s="84"/>
      <c r="AQ54" s="85"/>
      <c r="AR54" s="83"/>
      <c r="AS54" s="84"/>
      <c r="AT54" s="84"/>
      <c r="AU54" s="85"/>
      <c r="AV54" s="83"/>
      <c r="AW54" s="84"/>
      <c r="AX54" s="84"/>
      <c r="AY54" s="85"/>
      <c r="AZ54" s="83"/>
      <c r="BA54" s="84"/>
      <c r="BB54" s="84"/>
      <c r="BC54" s="85"/>
      <c r="BD54" s="83"/>
      <c r="BE54" s="84"/>
      <c r="BF54" s="84"/>
      <c r="BG54" s="85"/>
      <c r="BH54" s="83"/>
      <c r="BI54" s="84"/>
      <c r="BJ54" s="84"/>
      <c r="BK54" s="85"/>
      <c r="BL54" s="83"/>
      <c r="BM54" s="84"/>
      <c r="BN54" s="84"/>
      <c r="BO54" s="85"/>
      <c r="BP54" s="83"/>
      <c r="BQ54" s="84"/>
      <c r="BR54" s="84"/>
      <c r="BS54" s="85"/>
      <c r="BT54" s="83"/>
      <c r="BU54" s="84"/>
      <c r="BV54" s="84"/>
      <c r="BW54" s="85"/>
      <c r="BX54" s="67"/>
    </row>
    <row r="55" spans="1:78" ht="19.5" customHeight="1">
      <c r="A55" s="7"/>
      <c r="B55" s="87" t="s">
        <v>82</v>
      </c>
      <c r="C55" s="89" t="s">
        <v>39</v>
      </c>
      <c r="D55" s="50"/>
      <c r="E55" s="50"/>
      <c r="F55" s="50"/>
      <c r="G55" s="50"/>
      <c r="H55" s="50" t="s">
        <v>87</v>
      </c>
      <c r="I55" s="50"/>
      <c r="J55" s="50"/>
      <c r="K55" s="50"/>
      <c r="L55" s="50"/>
      <c r="M55" s="50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66">
        <v>44768.7</v>
      </c>
    </row>
    <row r="56" spans="1:78" ht="19.5" customHeight="1">
      <c r="A56" s="7"/>
      <c r="B56" s="88"/>
      <c r="C56" s="90"/>
      <c r="D56" s="83">
        <v>0.3</v>
      </c>
      <c r="E56" s="84"/>
      <c r="F56" s="84"/>
      <c r="G56" s="85"/>
      <c r="H56" s="83">
        <v>0.5</v>
      </c>
      <c r="I56" s="84"/>
      <c r="J56" s="84"/>
      <c r="K56" s="85"/>
      <c r="L56" s="83">
        <v>0.2</v>
      </c>
      <c r="M56" s="84"/>
      <c r="N56" s="84"/>
      <c r="O56" s="85"/>
      <c r="P56" s="83"/>
      <c r="Q56" s="84"/>
      <c r="R56" s="84"/>
      <c r="S56" s="85"/>
      <c r="T56" s="83"/>
      <c r="U56" s="84"/>
      <c r="V56" s="84"/>
      <c r="W56" s="85"/>
      <c r="X56" s="83"/>
      <c r="Y56" s="84"/>
      <c r="Z56" s="84"/>
      <c r="AA56" s="85"/>
      <c r="AB56" s="83"/>
      <c r="AC56" s="84"/>
      <c r="AD56" s="84"/>
      <c r="AE56" s="85"/>
      <c r="AF56" s="83"/>
      <c r="AG56" s="84"/>
      <c r="AH56" s="84"/>
      <c r="AI56" s="85"/>
      <c r="AJ56" s="83"/>
      <c r="AK56" s="84"/>
      <c r="AL56" s="84"/>
      <c r="AM56" s="85"/>
      <c r="AN56" s="83"/>
      <c r="AO56" s="84"/>
      <c r="AP56" s="84"/>
      <c r="AQ56" s="85"/>
      <c r="AR56" s="83"/>
      <c r="AS56" s="84"/>
      <c r="AT56" s="84"/>
      <c r="AU56" s="85"/>
      <c r="AV56" s="83"/>
      <c r="AW56" s="84"/>
      <c r="AX56" s="84"/>
      <c r="AY56" s="85"/>
      <c r="AZ56" s="83"/>
      <c r="BA56" s="84"/>
      <c r="BB56" s="84"/>
      <c r="BC56" s="85"/>
      <c r="BD56" s="83"/>
      <c r="BE56" s="84"/>
      <c r="BF56" s="84"/>
      <c r="BG56" s="85"/>
      <c r="BH56" s="83"/>
      <c r="BI56" s="84"/>
      <c r="BJ56" s="84"/>
      <c r="BK56" s="85"/>
      <c r="BL56" s="83"/>
      <c r="BM56" s="84"/>
      <c r="BN56" s="84"/>
      <c r="BO56" s="85"/>
      <c r="BP56" s="83"/>
      <c r="BQ56" s="84"/>
      <c r="BR56" s="84"/>
      <c r="BS56" s="85"/>
      <c r="BT56" s="83"/>
      <c r="BU56" s="84"/>
      <c r="BV56" s="84"/>
      <c r="BW56" s="85"/>
      <c r="BX56" s="67"/>
    </row>
    <row r="57" spans="1:78" ht="19.5" customHeight="1">
      <c r="A57" s="7"/>
      <c r="B57" s="87" t="s">
        <v>83</v>
      </c>
      <c r="C57" s="89" t="s">
        <v>85</v>
      </c>
      <c r="D57" s="39"/>
      <c r="E57" s="39"/>
      <c r="F57" s="39"/>
      <c r="G57" s="39"/>
      <c r="H57" s="50"/>
      <c r="I57" s="50"/>
      <c r="J57" s="50"/>
      <c r="K57" s="50"/>
      <c r="L57" s="50"/>
      <c r="M57" s="50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66">
        <v>75.33</v>
      </c>
    </row>
    <row r="58" spans="1:78" ht="19.5" customHeight="1">
      <c r="A58" s="7"/>
      <c r="B58" s="88"/>
      <c r="C58" s="90"/>
      <c r="D58" s="83"/>
      <c r="E58" s="84"/>
      <c r="F58" s="84"/>
      <c r="G58" s="85"/>
      <c r="H58" s="83">
        <v>0.8</v>
      </c>
      <c r="I58" s="84"/>
      <c r="J58" s="84"/>
      <c r="K58" s="85"/>
      <c r="L58" s="83">
        <v>0.2</v>
      </c>
      <c r="M58" s="84"/>
      <c r="N58" s="84"/>
      <c r="O58" s="85"/>
      <c r="P58" s="83"/>
      <c r="Q58" s="84"/>
      <c r="R58" s="84"/>
      <c r="S58" s="85"/>
      <c r="T58" s="83"/>
      <c r="U58" s="84"/>
      <c r="V58" s="84"/>
      <c r="W58" s="85"/>
      <c r="X58" s="83"/>
      <c r="Y58" s="84"/>
      <c r="Z58" s="84"/>
      <c r="AA58" s="85"/>
      <c r="AB58" s="83"/>
      <c r="AC58" s="84"/>
      <c r="AD58" s="84"/>
      <c r="AE58" s="85"/>
      <c r="AF58" s="83"/>
      <c r="AG58" s="84"/>
      <c r="AH58" s="84"/>
      <c r="AI58" s="85"/>
      <c r="AJ58" s="83"/>
      <c r="AK58" s="84"/>
      <c r="AL58" s="84"/>
      <c r="AM58" s="85"/>
      <c r="AN58" s="83"/>
      <c r="AO58" s="84"/>
      <c r="AP58" s="84"/>
      <c r="AQ58" s="85"/>
      <c r="AR58" s="83"/>
      <c r="AS58" s="84"/>
      <c r="AT58" s="84"/>
      <c r="AU58" s="85"/>
      <c r="AV58" s="83"/>
      <c r="AW58" s="84"/>
      <c r="AX58" s="84"/>
      <c r="AY58" s="85"/>
      <c r="AZ58" s="83"/>
      <c r="BA58" s="84"/>
      <c r="BB58" s="84"/>
      <c r="BC58" s="85"/>
      <c r="BD58" s="83"/>
      <c r="BE58" s="84"/>
      <c r="BF58" s="84"/>
      <c r="BG58" s="85"/>
      <c r="BH58" s="83"/>
      <c r="BI58" s="84"/>
      <c r="BJ58" s="84"/>
      <c r="BK58" s="85"/>
      <c r="BL58" s="83"/>
      <c r="BM58" s="84"/>
      <c r="BN58" s="84"/>
      <c r="BO58" s="85"/>
      <c r="BP58" s="83"/>
      <c r="BQ58" s="84"/>
      <c r="BR58" s="84"/>
      <c r="BS58" s="85"/>
      <c r="BT58" s="83"/>
      <c r="BU58" s="84"/>
      <c r="BV58" s="84"/>
      <c r="BW58" s="85"/>
      <c r="BX58" s="67"/>
    </row>
    <row r="59" spans="1:78" ht="19.5" customHeight="1">
      <c r="A59" s="8" t="s">
        <v>0</v>
      </c>
      <c r="B59" s="87" t="s">
        <v>37</v>
      </c>
      <c r="C59" s="89" t="s">
        <v>86</v>
      </c>
      <c r="D59" s="41"/>
      <c r="E59" s="41"/>
      <c r="F59" s="41"/>
      <c r="G59" s="41"/>
      <c r="H59" s="50"/>
      <c r="I59" s="50"/>
      <c r="J59" s="50"/>
      <c r="K59" s="50"/>
      <c r="L59" s="39"/>
      <c r="M59" s="39"/>
      <c r="N59" s="39"/>
      <c r="O59" s="39"/>
      <c r="P59" s="39"/>
      <c r="Q59" s="39"/>
      <c r="R59" s="39"/>
      <c r="S59" s="40"/>
      <c r="T59" s="39"/>
      <c r="U59" s="39"/>
      <c r="V59" s="39"/>
      <c r="W59" s="40"/>
      <c r="X59" s="39"/>
      <c r="Y59" s="39"/>
      <c r="Z59" s="39"/>
      <c r="AA59" s="39"/>
      <c r="AB59" s="75"/>
      <c r="AC59" s="39"/>
      <c r="AD59" s="39"/>
      <c r="AE59" s="76"/>
      <c r="AF59" s="71"/>
      <c r="AG59" s="39"/>
      <c r="AH59" s="39"/>
      <c r="AI59" s="39"/>
      <c r="AJ59" s="75"/>
      <c r="AK59" s="39"/>
      <c r="AL59" s="39"/>
      <c r="AM59" s="76"/>
      <c r="AN59" s="71"/>
      <c r="AO59" s="39"/>
      <c r="AP59" s="39"/>
      <c r="AQ59" s="39"/>
      <c r="AR59" s="75"/>
      <c r="AS59" s="39"/>
      <c r="AT59" s="39"/>
      <c r="AU59" s="76"/>
      <c r="AV59" s="71"/>
      <c r="AW59" s="39"/>
      <c r="AX59" s="39"/>
      <c r="AY59" s="39"/>
      <c r="AZ59" s="75"/>
      <c r="BA59" s="39"/>
      <c r="BB59" s="39"/>
      <c r="BC59" s="76"/>
      <c r="BD59" s="71"/>
      <c r="BE59" s="39"/>
      <c r="BF59" s="39"/>
      <c r="BG59" s="39"/>
      <c r="BH59" s="75"/>
      <c r="BI59" s="39"/>
      <c r="BJ59" s="39"/>
      <c r="BK59" s="76"/>
      <c r="BL59" s="71"/>
      <c r="BM59" s="39"/>
      <c r="BN59" s="39"/>
      <c r="BO59" s="76"/>
      <c r="BP59" s="71"/>
      <c r="BQ59" s="39"/>
      <c r="BR59" s="39"/>
      <c r="BS59" s="39"/>
      <c r="BT59" s="39"/>
      <c r="BU59" s="39"/>
      <c r="BV59" s="39"/>
      <c r="BW59" s="39"/>
      <c r="BX59" s="68">
        <v>6308.24</v>
      </c>
    </row>
    <row r="60" spans="1:78" ht="19.5" customHeight="1" thickBot="1">
      <c r="A60" s="7"/>
      <c r="B60" s="88"/>
      <c r="C60" s="90"/>
      <c r="D60" s="83">
        <v>0.4</v>
      </c>
      <c r="E60" s="84"/>
      <c r="F60" s="84"/>
      <c r="G60" s="85"/>
      <c r="H60" s="83">
        <v>0.6</v>
      </c>
      <c r="I60" s="84"/>
      <c r="J60" s="84"/>
      <c r="K60" s="85"/>
      <c r="L60" s="83">
        <v>0</v>
      </c>
      <c r="M60" s="84"/>
      <c r="N60" s="84"/>
      <c r="O60" s="85"/>
      <c r="P60" s="83">
        <v>0</v>
      </c>
      <c r="Q60" s="84"/>
      <c r="R60" s="84"/>
      <c r="S60" s="85"/>
      <c r="T60" s="83">
        <v>0</v>
      </c>
      <c r="U60" s="84"/>
      <c r="V60" s="84"/>
      <c r="W60" s="85"/>
      <c r="X60" s="83"/>
      <c r="Y60" s="84"/>
      <c r="Z60" s="84"/>
      <c r="AA60" s="85"/>
      <c r="AB60" s="83"/>
      <c r="AC60" s="84"/>
      <c r="AD60" s="84"/>
      <c r="AE60" s="85"/>
      <c r="AF60" s="83"/>
      <c r="AG60" s="84"/>
      <c r="AH60" s="84"/>
      <c r="AI60" s="85"/>
      <c r="AJ60" s="83"/>
      <c r="AK60" s="84"/>
      <c r="AL60" s="84"/>
      <c r="AM60" s="85"/>
      <c r="AN60" s="83"/>
      <c r="AO60" s="84"/>
      <c r="AP60" s="84"/>
      <c r="AQ60" s="85"/>
      <c r="AR60" s="83"/>
      <c r="AS60" s="84"/>
      <c r="AT60" s="84"/>
      <c r="AU60" s="85"/>
      <c r="AV60" s="83"/>
      <c r="AW60" s="84"/>
      <c r="AX60" s="84"/>
      <c r="AY60" s="85"/>
      <c r="AZ60" s="83"/>
      <c r="BA60" s="84"/>
      <c r="BB60" s="84"/>
      <c r="BC60" s="85"/>
      <c r="BD60" s="83"/>
      <c r="BE60" s="84"/>
      <c r="BF60" s="84"/>
      <c r="BG60" s="85"/>
      <c r="BH60" s="83"/>
      <c r="BI60" s="84"/>
      <c r="BJ60" s="84"/>
      <c r="BK60" s="85"/>
      <c r="BL60" s="83"/>
      <c r="BM60" s="84"/>
      <c r="BN60" s="84"/>
      <c r="BO60" s="85"/>
      <c r="BP60" s="83"/>
      <c r="BQ60" s="84"/>
      <c r="BR60" s="84"/>
      <c r="BS60" s="85"/>
      <c r="BT60" s="83"/>
      <c r="BU60" s="84"/>
      <c r="BV60" s="84"/>
      <c r="BW60" s="85"/>
      <c r="BX60" s="67"/>
    </row>
    <row r="61" spans="1:78" ht="17.399999999999999">
      <c r="A61" s="6"/>
      <c r="B61" s="42"/>
      <c r="C61" s="43" t="s">
        <v>8</v>
      </c>
      <c r="D61" s="96">
        <f>SUM(D10*$BX9+D12*$BX11+D14*$BX13+D16*$BX15+D18*$BX17+D20*$BX19+D22*$BX21+D48*$BX47+D52*$BX51+D60*$BX59+D24*$BX23+D28*$BX27+D30*$BX29+D38*$BX37+D40*$BX39+D42*$BX41+D46*$BX45+D50*$BX49+D44*$BX43+D36*$BX35+D34*$BX33+D32*$BX31+D26*$BX25+D54*$BX53+D56*$BX55+D58*$BX57)</f>
        <v>121293.9725</v>
      </c>
      <c r="E61" s="96"/>
      <c r="F61" s="96"/>
      <c r="G61" s="96"/>
      <c r="H61" s="96">
        <f t="shared" ref="H61" si="0">SUM(H10*$BX9+H12*$BX11+H14*$BX13+H16*$BX15+H18*$BX17+H20*$BX19+H22*$BX21+H48*$BX47+H52*$BX51+H60*$BX59+H24*$BX23+H28*$BX27+H30*$BX29+H38*$BX37+H40*$BX39+H42*$BX41+H46*$BX45+H50*$BX49+H44*$BX43+H36*$BX35+H34*$BX33+H32*$BX31+H26*$BX25+H54*$BX53+H56*$BX55+H58*$BX57)</f>
        <v>190398.33259999999</v>
      </c>
      <c r="I61" s="96"/>
      <c r="J61" s="96"/>
      <c r="K61" s="96"/>
      <c r="L61" s="96">
        <f t="shared" ref="L61" si="1">SUM(L10*$BX9+L12*$BX11+L14*$BX13+L16*$BX15+L18*$BX17+L20*$BX19+L22*$BX21+L48*$BX47+L52*$BX51+L60*$BX59+L24*$BX23+L28*$BX27+L30*$BX29+L38*$BX37+L40*$BX39+L42*$BX41+L46*$BX45+L50*$BX49+L44*$BX43+L36*$BX35+L34*$BX33+L32*$BX31+L26*$BX25+L54*$BX53+L56*$BX55+L58*$BX57)</f>
        <v>164622.20799999998</v>
      </c>
      <c r="M61" s="96"/>
      <c r="N61" s="96"/>
      <c r="O61" s="96"/>
      <c r="P61" s="96">
        <f t="shared" ref="P61" si="2">SUM(P10*$BX9+P12*$BX11+P14*$BX13+P16*$BX15+P18*$BX17+P20*$BX19+P22*$BX21+P48*$BX47+P52*$BX51+P60*$BX59+P24*$BX23+P28*$BX27+P30*$BX29+P38*$BX37+P40*$BX39+P42*$BX41+P46*$BX45+P50*$BX49+P44*$BX43+P36*$BX35+P34*$BX33+P32*$BX31+P26*$BX25+P54*$BX53+P56*$BX55+P58*$BX57)</f>
        <v>266872.17300000001</v>
      </c>
      <c r="Q61" s="96"/>
      <c r="R61" s="96"/>
      <c r="S61" s="96"/>
      <c r="T61" s="96">
        <f t="shared" ref="T61" si="3">SUM(T10*$BX9+T12*$BX11+T14*$BX13+T16*$BX15+T18*$BX17+T20*$BX19+T22*$BX21+T48*$BX47+T52*$BX51+T60*$BX59+T24*$BX23+T28*$BX27+T30*$BX29+T38*$BX37+T40*$BX39+T42*$BX41+T46*$BX45+T50*$BX49+T44*$BX43+T36*$BX35+T34*$BX33+T32*$BX31+T26*$BX25+T54*$BX53+T56*$BX55+T58*$BX57)</f>
        <v>216098.47500000001</v>
      </c>
      <c r="U61" s="96"/>
      <c r="V61" s="96"/>
      <c r="W61" s="96"/>
      <c r="X61" s="96">
        <f t="shared" ref="X61" si="4">SUM(X10*$BX9+X12*$BX11+X14*$BX13+X16*$BX15+X18*$BX17+X20*$BX19+X22*$BX21+X48*$BX47+X52*$BX51+X60*$BX59+X24*$BX23+X28*$BX27+X30*$BX29+X38*$BX37+X40*$BX39+X42*$BX41+X46*$BX45+X50*$BX49+X44*$BX43+X36*$BX35+X34*$BX33+X32*$BX31+X26*$BX25+X54*$BX53+X56*$BX55+X58*$BX57)</f>
        <v>237104.58510000005</v>
      </c>
      <c r="Y61" s="96"/>
      <c r="Z61" s="96"/>
      <c r="AA61" s="96"/>
      <c r="AB61" s="96">
        <f t="shared" ref="AB61" si="5">SUM(AB10*$BX9+AB12*$BX11+AB14*$BX13+AB16*$BX15+AB18*$BX17+AB20*$BX19+AB22*$BX21+AB48*$BX47+AB52*$BX51+AB60*$BX59+AB24*$BX23+AB28*$BX27+AB30*$BX29+AB38*$BX37+AB40*$BX39+AB42*$BX41+AB46*$BX45+AB50*$BX49+AB44*$BX43+AB36*$BX35+AB34*$BX33+AB32*$BX31+AB26*$BX25+AB54*$BX53+AB56*$BX55+AB58*$BX57)</f>
        <v>241377.81250000003</v>
      </c>
      <c r="AC61" s="96"/>
      <c r="AD61" s="96"/>
      <c r="AE61" s="96"/>
      <c r="AF61" s="96">
        <f t="shared" ref="AF61" si="6">SUM(AF10*$BX9+AF12*$BX11+AF14*$BX13+AF16*$BX15+AF18*$BX17+AF20*$BX19+AF22*$BX21+AF48*$BX47+AF52*$BX51+AF60*$BX59+AF24*$BX23+AF28*$BX27+AF30*$BX29+AF38*$BX37+AF40*$BX39+AF42*$BX41+AF46*$BX45+AF50*$BX49+AF44*$BX43+AF36*$BX35+AF34*$BX33+AF32*$BX31+AF26*$BX25+AF54*$BX53+AF56*$BX55+AF58*$BX57)</f>
        <v>358323.6459</v>
      </c>
      <c r="AG61" s="96"/>
      <c r="AH61" s="96"/>
      <c r="AI61" s="96"/>
      <c r="AJ61" s="96">
        <f t="shared" ref="AJ61" si="7">SUM(AJ10*$BX9+AJ12*$BX11+AJ14*$BX13+AJ16*$BX15+AJ18*$BX17+AJ20*$BX19+AJ22*$BX21+AJ48*$BX47+AJ52*$BX51+AJ60*$BX59+AJ24*$BX23+AJ28*$BX27+AJ30*$BX29+AJ38*$BX37+AJ40*$BX39+AJ42*$BX41+AJ46*$BX45+AJ50*$BX49+AJ44*$BX43+AJ36*$BX35+AJ34*$BX33+AJ32*$BX31+AJ26*$BX25+AJ54*$BX53+AJ56*$BX55+AJ58*$BX57)</f>
        <v>273257.7585</v>
      </c>
      <c r="AK61" s="96"/>
      <c r="AL61" s="96"/>
      <c r="AM61" s="96"/>
      <c r="AN61" s="96">
        <f t="shared" ref="AN61" si="8">SUM(AN10*$BX9+AN12*$BX11+AN14*$BX13+AN16*$BX15+AN18*$BX17+AN20*$BX19+AN22*$BX21+AN48*$BX47+AN52*$BX51+AN60*$BX59+AN24*$BX23+AN28*$BX27+AN30*$BX29+AN38*$BX37+AN40*$BX39+AN42*$BX41+AN46*$BX45+AN50*$BX49+AN44*$BX43+AN36*$BX35+AN34*$BX33+AN32*$BX31+AN26*$BX25+AN54*$BX53+AN56*$BX55+AN58*$BX57)</f>
        <v>127763.4124</v>
      </c>
      <c r="AO61" s="96"/>
      <c r="AP61" s="96"/>
      <c r="AQ61" s="96"/>
      <c r="AR61" s="96">
        <f t="shared" ref="AR61" si="9">SUM(AR10*$BX9+AR12*$BX11+AR14*$BX13+AR16*$BX15+AR18*$BX17+AR20*$BX19+AR22*$BX21+AR48*$BX47+AR52*$BX51+AR60*$BX59+AR24*$BX23+AR28*$BX27+AR30*$BX29+AR38*$BX37+AR40*$BX39+AR42*$BX41+AR46*$BX45+AR50*$BX49+AR44*$BX43+AR36*$BX35+AR34*$BX33+AR32*$BX31+AR26*$BX25+AR54*$BX53+AR56*$BX55+AR58*$BX57)</f>
        <v>74693.053500000024</v>
      </c>
      <c r="AS61" s="96"/>
      <c r="AT61" s="96"/>
      <c r="AU61" s="96"/>
      <c r="AV61" s="96">
        <f t="shared" ref="AV61" si="10">SUM(AV10*$BX9+AV12*$BX11+AV14*$BX13+AV16*$BX15+AV18*$BX17+AV20*$BX19+AV22*$BX21+AV48*$BX47+AV52*$BX51+AV60*$BX59+AV24*$BX23+AV28*$BX27+AV30*$BX29+AV38*$BX37+AV40*$BX39+AV42*$BX41+AV46*$BX45+AV50*$BX49+AV44*$BX43+AV36*$BX35+AV34*$BX33+AV32*$BX31+AV26*$BX25+AV54*$BX53+AV56*$BX55+AV58*$BX57)</f>
        <v>134339.7855</v>
      </c>
      <c r="AW61" s="96"/>
      <c r="AX61" s="96"/>
      <c r="AY61" s="96"/>
      <c r="AZ61" s="96">
        <f t="shared" ref="AZ61" si="11">SUM(AZ10*$BX9+AZ12*$BX11+AZ14*$BX13+AZ16*$BX15+AZ18*$BX17+AZ20*$BX19+AZ22*$BX21+AZ48*$BX47+AZ52*$BX51+AZ60*$BX59+AZ24*$BX23+AZ28*$BX27+AZ30*$BX29+AZ38*$BX37+AZ40*$BX39+AZ42*$BX41+AZ46*$BX45+AZ50*$BX49+AZ44*$BX43+AZ36*$BX35+AZ34*$BX33+AZ32*$BX31+AZ26*$BX25+AZ54*$BX53+AZ56*$BX55+AZ58*$BX57)</f>
        <v>94575.297500000001</v>
      </c>
      <c r="BA61" s="96"/>
      <c r="BB61" s="96"/>
      <c r="BC61" s="96"/>
      <c r="BD61" s="96">
        <f t="shared" ref="BD61" si="12">SUM(BD10*$BX9+BD12*$BX11+BD14*$BX13+BD16*$BX15+BD18*$BX17+BD20*$BX19+BD22*$BX21+BD48*$BX47+BD52*$BX51+BD60*$BX59+BD24*$BX23+BD28*$BX27+BD30*$BX29+BD38*$BX37+BD40*$BX39+BD42*$BX41+BD46*$BX45+BD50*$BX49+BD44*$BX43+BD36*$BX35+BD34*$BX33+BD32*$BX31+BD26*$BX25+BD54*$BX53+BD56*$BX55+BD58*$BX57)</f>
        <v>129181.774</v>
      </c>
      <c r="BE61" s="96"/>
      <c r="BF61" s="96"/>
      <c r="BG61" s="96"/>
      <c r="BH61" s="96">
        <f t="shared" ref="BH61" si="13">SUM(BH10*$BX9+BH12*$BX11+BH14*$BX13+BH16*$BX15+BH18*$BX17+BH20*$BX19+BH22*$BX21+BH48*$BX47+BH52*$BX51+BH60*$BX59+BH24*$BX23+BH28*$BX27+BH30*$BX29+BH38*$BX37+BH40*$BX39+BH42*$BX41+BH46*$BX45+BH50*$BX49+BH44*$BX43+BH36*$BX35+BH34*$BX33+BH32*$BX31+BH26*$BX25+BH54*$BX53+BH56*$BX55+BH58*$BX57)</f>
        <v>183174.83499999999</v>
      </c>
      <c r="BI61" s="96"/>
      <c r="BJ61" s="96"/>
      <c r="BK61" s="96"/>
      <c r="BL61" s="96">
        <f t="shared" ref="BL61" si="14">SUM(BL10*$BX9+BL12*$BX11+BL14*$BX13+BL16*$BX15+BL18*$BX17+BL20*$BX19+BL22*$BX21+BL48*$BX47+BL52*$BX51+BL60*$BX59+BL24*$BX23+BL28*$BX27+BL30*$BX29+BL38*$BX37+BL40*$BX39+BL42*$BX41+BL46*$BX45+BL50*$BX49+BL44*$BX43+BL36*$BX35+BL34*$BX33+BL32*$BX31+BL26*$BX25+BL54*$BX53+BL56*$BX55+BL58*$BX57)</f>
        <v>140836.37399999998</v>
      </c>
      <c r="BM61" s="96"/>
      <c r="BN61" s="96"/>
      <c r="BO61" s="96"/>
      <c r="BP61" s="96">
        <f t="shared" ref="BP61" si="15">SUM(BP10*$BX9+BP12*$BX11+BP14*$BX13+BP16*$BX15+BP18*$BX17+BP20*$BX19+BP22*$BX21+BP48*$BX47+BP52*$BX51+BP60*$BX59+BP24*$BX23+BP28*$BX27+BP30*$BX29+BP38*$BX37+BP40*$BX39+BP42*$BX41+BP46*$BX45+BP50*$BX49+BP44*$BX43+BP36*$BX35+BP34*$BX33+BP32*$BX31+BP26*$BX25+BP54*$BX53+BP56*$BX55+BP58*$BX57)</f>
        <v>226178.52300000002</v>
      </c>
      <c r="BQ61" s="96"/>
      <c r="BR61" s="96"/>
      <c r="BS61" s="96"/>
      <c r="BT61" s="96">
        <f t="shared" ref="BT61" si="16">SUM(BT10*$BX9+BT12*$BX11+BT14*$BX13+BT16*$BX15+BT18*$BX17+BT20*$BX19+BT22*$BX21+BT48*$BX47+BT52*$BX51+BT60*$BX59+BT24*$BX23+BT28*$BX27+BT30*$BX29+BT38*$BX37+BT40*$BX39+BT42*$BX41+BT46*$BX45+BT50*$BX49+BT44*$BX43+BT36*$BX35+BT34*$BX33+BT32*$BX31+BT26*$BX25+BT54*$BX53+BT56*$BX55+BT58*$BX57)</f>
        <v>150588.08199999999</v>
      </c>
      <c r="BU61" s="96"/>
      <c r="BV61" s="96"/>
      <c r="BW61" s="96"/>
      <c r="BX61" s="60">
        <f>SUM(D61:BW61)</f>
        <v>3330680.0999999996</v>
      </c>
    </row>
    <row r="62" spans="1:78" ht="17.399999999999999">
      <c r="A62" s="5"/>
      <c r="B62" s="44"/>
      <c r="C62" s="45" t="s">
        <v>7</v>
      </c>
      <c r="D62" s="97">
        <f>SUM(D61)</f>
        <v>121293.9725</v>
      </c>
      <c r="E62" s="97"/>
      <c r="F62" s="97"/>
      <c r="G62" s="97"/>
      <c r="H62" s="97">
        <f>D62+H61</f>
        <v>311692.3051</v>
      </c>
      <c r="I62" s="97"/>
      <c r="J62" s="97"/>
      <c r="K62" s="97"/>
      <c r="L62" s="97">
        <f>H62+L61</f>
        <v>476314.51309999998</v>
      </c>
      <c r="M62" s="97"/>
      <c r="N62" s="97"/>
      <c r="O62" s="97"/>
      <c r="P62" s="97">
        <f>L62+P61</f>
        <v>743186.68610000005</v>
      </c>
      <c r="Q62" s="97"/>
      <c r="R62" s="97"/>
      <c r="S62" s="97"/>
      <c r="T62" s="97">
        <f>P62+T61</f>
        <v>959285.16110000003</v>
      </c>
      <c r="U62" s="97"/>
      <c r="V62" s="97"/>
      <c r="W62" s="97"/>
      <c r="X62" s="97">
        <f>T62+X61</f>
        <v>1196389.7462000002</v>
      </c>
      <c r="Y62" s="97"/>
      <c r="Z62" s="97"/>
      <c r="AA62" s="97"/>
      <c r="AB62" s="97">
        <f>X62+AB61</f>
        <v>1437767.5587000002</v>
      </c>
      <c r="AC62" s="97"/>
      <c r="AD62" s="97"/>
      <c r="AE62" s="97"/>
      <c r="AF62" s="97">
        <f>AB62+AF61</f>
        <v>1796091.2046000003</v>
      </c>
      <c r="AG62" s="97"/>
      <c r="AH62" s="97"/>
      <c r="AI62" s="97"/>
      <c r="AJ62" s="97">
        <f>AF62+AJ61</f>
        <v>2069348.9631000003</v>
      </c>
      <c r="AK62" s="97"/>
      <c r="AL62" s="97"/>
      <c r="AM62" s="97"/>
      <c r="AN62" s="97">
        <f>AJ62+AN61</f>
        <v>2197112.3755000001</v>
      </c>
      <c r="AO62" s="97"/>
      <c r="AP62" s="97"/>
      <c r="AQ62" s="97"/>
      <c r="AR62" s="97">
        <f>AN62+AR61</f>
        <v>2271805.429</v>
      </c>
      <c r="AS62" s="97"/>
      <c r="AT62" s="97"/>
      <c r="AU62" s="97"/>
      <c r="AV62" s="97">
        <f>AR62+AV61</f>
        <v>2406145.2144999998</v>
      </c>
      <c r="AW62" s="97"/>
      <c r="AX62" s="97"/>
      <c r="AY62" s="97"/>
      <c r="AZ62" s="97">
        <f>AV62+AZ61</f>
        <v>2500720.5119999996</v>
      </c>
      <c r="BA62" s="97"/>
      <c r="BB62" s="97"/>
      <c r="BC62" s="97"/>
      <c r="BD62" s="97">
        <f>AZ62+BD61</f>
        <v>2629902.2859999998</v>
      </c>
      <c r="BE62" s="97"/>
      <c r="BF62" s="97"/>
      <c r="BG62" s="97"/>
      <c r="BH62" s="97">
        <f>BD62+BH61</f>
        <v>2813077.1209999998</v>
      </c>
      <c r="BI62" s="97"/>
      <c r="BJ62" s="97"/>
      <c r="BK62" s="97"/>
      <c r="BL62" s="97">
        <f>BH62+BL61</f>
        <v>2953913.4949999996</v>
      </c>
      <c r="BM62" s="97"/>
      <c r="BN62" s="97"/>
      <c r="BO62" s="97"/>
      <c r="BP62" s="97">
        <f>BL62+BP61</f>
        <v>3180092.0179999997</v>
      </c>
      <c r="BQ62" s="97"/>
      <c r="BR62" s="97"/>
      <c r="BS62" s="97"/>
      <c r="BT62" s="97">
        <f>BP62+BT61</f>
        <v>3330680.0999999996</v>
      </c>
      <c r="BU62" s="97"/>
      <c r="BV62" s="97"/>
      <c r="BW62" s="97"/>
      <c r="BX62" s="60">
        <f>SUM(BX9:BX59)</f>
        <v>3330680.1000000006</v>
      </c>
    </row>
    <row r="63" spans="1:78" ht="17.399999999999999">
      <c r="A63" s="5"/>
      <c r="B63" s="44"/>
      <c r="C63" s="45" t="s">
        <v>6</v>
      </c>
      <c r="D63" s="97">
        <f>SUM(D61/$BX$62*100)</f>
        <v>3.6417178731755109</v>
      </c>
      <c r="E63" s="97"/>
      <c r="F63" s="97"/>
      <c r="G63" s="97"/>
      <c r="H63" s="97">
        <f>SUM(H61/$BX$62*100)</f>
        <v>5.716500140616926</v>
      </c>
      <c r="I63" s="97"/>
      <c r="J63" s="97"/>
      <c r="K63" s="97"/>
      <c r="L63" s="97">
        <f>SUM(L61/$BX$62*100)</f>
        <v>4.9426004016416929</v>
      </c>
      <c r="M63" s="97"/>
      <c r="N63" s="97"/>
      <c r="O63" s="97"/>
      <c r="P63" s="97">
        <f>SUM(P61/$BX$62*100)</f>
        <v>8.0125429337990148</v>
      </c>
      <c r="Q63" s="97"/>
      <c r="R63" s="97"/>
      <c r="S63" s="97"/>
      <c r="T63" s="97">
        <f>SUM(T61/$BX$62*100)</f>
        <v>6.4881185977602591</v>
      </c>
      <c r="U63" s="97"/>
      <c r="V63" s="97"/>
      <c r="W63" s="97"/>
      <c r="X63" s="97">
        <f>SUM(X61/$BX$62*100)</f>
        <v>7.1188039073461304</v>
      </c>
      <c r="Y63" s="97"/>
      <c r="Z63" s="97"/>
      <c r="AA63" s="97"/>
      <c r="AB63" s="97">
        <f>SUM(AB61/$BX$62*100)</f>
        <v>7.2471028514566731</v>
      </c>
      <c r="AC63" s="97"/>
      <c r="AD63" s="97"/>
      <c r="AE63" s="97"/>
      <c r="AF63" s="97">
        <f>SUM(AF61/$BX$62*100)</f>
        <v>10.758272639272679</v>
      </c>
      <c r="AG63" s="97"/>
      <c r="AH63" s="97"/>
      <c r="AI63" s="97"/>
      <c r="AJ63" s="97">
        <f>SUM(AJ61/$BX$62*100)</f>
        <v>8.2042631023015371</v>
      </c>
      <c r="AK63" s="97"/>
      <c r="AL63" s="97"/>
      <c r="AM63" s="97"/>
      <c r="AN63" s="97">
        <f>SUM(AN61/$BX$62*100)</f>
        <v>3.8359556776407309</v>
      </c>
      <c r="AO63" s="97"/>
      <c r="AP63" s="97"/>
      <c r="AQ63" s="97"/>
      <c r="AR63" s="97">
        <f>SUM(AR61/$BX$62*100)</f>
        <v>2.2425766287191622</v>
      </c>
      <c r="AS63" s="97"/>
      <c r="AT63" s="97"/>
      <c r="AU63" s="97"/>
      <c r="AV63" s="97">
        <f>SUM(AV61/$BX$62*100)</f>
        <v>4.0334040336086305</v>
      </c>
      <c r="AW63" s="97"/>
      <c r="AX63" s="97"/>
      <c r="AY63" s="97"/>
      <c r="AZ63" s="97">
        <f>SUM(AZ61/$BX$62*100)</f>
        <v>2.8395190970156512</v>
      </c>
      <c r="BA63" s="97"/>
      <c r="BB63" s="97"/>
      <c r="BC63" s="97"/>
      <c r="BD63" s="97">
        <f>SUM(BD61/$BX$62*100)</f>
        <v>3.8785404218195554</v>
      </c>
      <c r="BE63" s="97"/>
      <c r="BF63" s="97"/>
      <c r="BG63" s="97"/>
      <c r="BH63" s="97">
        <f>SUM(BH61/$BX$62*100)</f>
        <v>5.4996225845886535</v>
      </c>
      <c r="BI63" s="97"/>
      <c r="BJ63" s="97"/>
      <c r="BK63" s="97"/>
      <c r="BL63" s="97">
        <f>SUM(BL61/$BX$62*100)</f>
        <v>4.2284569448744103</v>
      </c>
      <c r="BM63" s="97"/>
      <c r="BN63" s="97"/>
      <c r="BO63" s="97"/>
      <c r="BP63" s="97">
        <f>SUM(BP61/$BX$62*100)</f>
        <v>6.790760931979027</v>
      </c>
      <c r="BQ63" s="97"/>
      <c r="BR63" s="97"/>
      <c r="BS63" s="97"/>
      <c r="BT63" s="97">
        <f>SUM(BT61/$BX$62*100)</f>
        <v>4.5212412323837396</v>
      </c>
      <c r="BU63" s="97"/>
      <c r="BV63" s="97"/>
      <c r="BW63" s="97"/>
      <c r="BX63" s="63"/>
    </row>
    <row r="64" spans="1:78" ht="18.600000000000001" thickBot="1">
      <c r="A64" s="4"/>
      <c r="B64" s="44"/>
      <c r="C64" s="46" t="s">
        <v>5</v>
      </c>
      <c r="D64" s="95">
        <f>D63</f>
        <v>3.6417178731755109</v>
      </c>
      <c r="E64" s="95"/>
      <c r="F64" s="95"/>
      <c r="G64" s="95"/>
      <c r="H64" s="95">
        <f>SUM(D64+H63)</f>
        <v>9.3582180137924365</v>
      </c>
      <c r="I64" s="95"/>
      <c r="J64" s="95"/>
      <c r="K64" s="95"/>
      <c r="L64" s="95">
        <f>SUM(H64+L63)</f>
        <v>14.300818415434129</v>
      </c>
      <c r="M64" s="95"/>
      <c r="N64" s="95"/>
      <c r="O64" s="95"/>
      <c r="P64" s="95">
        <f>SUM(L64+P63)</f>
        <v>22.313361349233144</v>
      </c>
      <c r="Q64" s="95"/>
      <c r="R64" s="95"/>
      <c r="S64" s="95"/>
      <c r="T64" s="95">
        <f>SUM(P64+T63)</f>
        <v>28.801479946993403</v>
      </c>
      <c r="U64" s="95"/>
      <c r="V64" s="95"/>
      <c r="W64" s="95"/>
      <c r="X64" s="95">
        <f>SUM(T64+X63)</f>
        <v>35.92028385433953</v>
      </c>
      <c r="Y64" s="95"/>
      <c r="Z64" s="95"/>
      <c r="AA64" s="95"/>
      <c r="AB64" s="95">
        <f>SUM(X64+AB63)</f>
        <v>43.167386705796204</v>
      </c>
      <c r="AC64" s="95"/>
      <c r="AD64" s="95"/>
      <c r="AE64" s="95"/>
      <c r="AF64" s="95">
        <f>SUM(AB64+AF63)</f>
        <v>53.92565934506888</v>
      </c>
      <c r="AG64" s="95"/>
      <c r="AH64" s="95"/>
      <c r="AI64" s="95"/>
      <c r="AJ64" s="95">
        <f>SUM(AF64+AJ63)</f>
        <v>62.129922447370419</v>
      </c>
      <c r="AK64" s="95"/>
      <c r="AL64" s="95"/>
      <c r="AM64" s="95"/>
      <c r="AN64" s="95">
        <f>SUM(AJ64+AN63)</f>
        <v>65.965878125011145</v>
      </c>
      <c r="AO64" s="95"/>
      <c r="AP64" s="95"/>
      <c r="AQ64" s="95"/>
      <c r="AR64" s="95">
        <f>SUM(AN64+AR63)</f>
        <v>68.208454753730308</v>
      </c>
      <c r="AS64" s="95"/>
      <c r="AT64" s="95"/>
      <c r="AU64" s="95"/>
      <c r="AV64" s="95">
        <f>SUM(AR64+AV63)</f>
        <v>72.241858787338941</v>
      </c>
      <c r="AW64" s="95"/>
      <c r="AX64" s="95"/>
      <c r="AY64" s="95"/>
      <c r="AZ64" s="95">
        <f>SUM(AV64+AZ63)</f>
        <v>75.081377884354595</v>
      </c>
      <c r="BA64" s="95"/>
      <c r="BB64" s="95"/>
      <c r="BC64" s="95"/>
      <c r="BD64" s="95">
        <f>SUM(AZ64+BD63)</f>
        <v>78.959918306174146</v>
      </c>
      <c r="BE64" s="95"/>
      <c r="BF64" s="95"/>
      <c r="BG64" s="95"/>
      <c r="BH64" s="95">
        <f>SUM(BD64+BH63)</f>
        <v>84.459540890762796</v>
      </c>
      <c r="BI64" s="95"/>
      <c r="BJ64" s="95"/>
      <c r="BK64" s="95"/>
      <c r="BL64" s="95">
        <f>SUM(BH64+BL63)</f>
        <v>88.687997835637205</v>
      </c>
      <c r="BM64" s="95"/>
      <c r="BN64" s="95"/>
      <c r="BO64" s="95"/>
      <c r="BP64" s="95">
        <f>SUM(BL64+BP63)</f>
        <v>95.478758767616227</v>
      </c>
      <c r="BQ64" s="95"/>
      <c r="BR64" s="95"/>
      <c r="BS64" s="95"/>
      <c r="BT64" s="95">
        <f>SUM(T64+BT63)</f>
        <v>33.32272117937714</v>
      </c>
      <c r="BU64" s="95"/>
      <c r="BV64" s="95"/>
      <c r="BW64" s="95"/>
      <c r="BX64" s="64"/>
      <c r="BZ64" s="49"/>
    </row>
    <row r="65" spans="2:76" ht="24.6">
      <c r="B65" s="114" t="s">
        <v>88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</row>
    <row r="66" spans="2:76" ht="24.6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57"/>
    </row>
    <row r="67" spans="2:76" ht="24.6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57"/>
    </row>
    <row r="68" spans="2:76" ht="24.6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57"/>
    </row>
    <row r="69" spans="2:76" ht="24.6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58"/>
    </row>
    <row r="70" spans="2:76" ht="24.6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58"/>
    </row>
    <row r="71" spans="2:76" ht="24.6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</row>
    <row r="72" spans="2:76" ht="24.6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</row>
    <row r="73" spans="2:76" ht="24.6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</row>
  </sheetData>
  <sheetProtection selectLockedCells="1" selectUnlockedCells="1"/>
  <mergeCells count="617">
    <mergeCell ref="AJ32:AM32"/>
    <mergeCell ref="BT40:BW40"/>
    <mergeCell ref="BT42:BW42"/>
    <mergeCell ref="BT46:BW46"/>
    <mergeCell ref="T46:W46"/>
    <mergeCell ref="T42:W42"/>
    <mergeCell ref="T40:W40"/>
    <mergeCell ref="T38:W38"/>
    <mergeCell ref="BT32:BW32"/>
    <mergeCell ref="AZ34:BC34"/>
    <mergeCell ref="BD34:BG34"/>
    <mergeCell ref="BH34:BK34"/>
    <mergeCell ref="BL34:BO34"/>
    <mergeCell ref="BP34:BS34"/>
    <mergeCell ref="BT34:BW34"/>
    <mergeCell ref="AZ36:BC36"/>
    <mergeCell ref="BD36:BG36"/>
    <mergeCell ref="BH36:BK36"/>
    <mergeCell ref="BL36:BO36"/>
    <mergeCell ref="BP36:BS36"/>
    <mergeCell ref="BT36:BW36"/>
    <mergeCell ref="AZ42:BC42"/>
    <mergeCell ref="BD42:BG42"/>
    <mergeCell ref="P38:S38"/>
    <mergeCell ref="P40:S40"/>
    <mergeCell ref="P42:S42"/>
    <mergeCell ref="P46:S46"/>
    <mergeCell ref="BP40:BS40"/>
    <mergeCell ref="BP42:BS42"/>
    <mergeCell ref="BP46:BS46"/>
    <mergeCell ref="P28:S28"/>
    <mergeCell ref="P30:S30"/>
    <mergeCell ref="T30:W30"/>
    <mergeCell ref="T28:W28"/>
    <mergeCell ref="P32:S32"/>
    <mergeCell ref="T32:W32"/>
    <mergeCell ref="BL32:BO32"/>
    <mergeCell ref="BP32:BS32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BT30:BW30"/>
    <mergeCell ref="BT38:BW38"/>
    <mergeCell ref="BP30:BS30"/>
    <mergeCell ref="BP38:BS38"/>
    <mergeCell ref="X30:AA30"/>
    <mergeCell ref="AB30:AE30"/>
    <mergeCell ref="AF30:AI30"/>
    <mergeCell ref="AJ30:AM30"/>
    <mergeCell ref="AN30:AQ30"/>
    <mergeCell ref="AR30:AU30"/>
    <mergeCell ref="AV30:AY30"/>
    <mergeCell ref="AZ30:BC30"/>
    <mergeCell ref="BD30:BG30"/>
    <mergeCell ref="BH30:BK30"/>
    <mergeCell ref="BL30:BO30"/>
    <mergeCell ref="X32:AA32"/>
    <mergeCell ref="AB32:AE32"/>
    <mergeCell ref="AN32:AQ32"/>
    <mergeCell ref="AR32:AU32"/>
    <mergeCell ref="AV32:AY32"/>
    <mergeCell ref="AZ32:BC32"/>
    <mergeCell ref="BD32:BG32"/>
    <mergeCell ref="BH32:BK32"/>
    <mergeCell ref="AF32:AI32"/>
    <mergeCell ref="H46:K46"/>
    <mergeCell ref="H42:K42"/>
    <mergeCell ref="H40:K40"/>
    <mergeCell ref="H38:K38"/>
    <mergeCell ref="H30:K30"/>
    <mergeCell ref="H32:K32"/>
    <mergeCell ref="H34:K34"/>
    <mergeCell ref="H28:K28"/>
    <mergeCell ref="L28:O28"/>
    <mergeCell ref="L32:O32"/>
    <mergeCell ref="L46:O46"/>
    <mergeCell ref="L42:O42"/>
    <mergeCell ref="L40:O40"/>
    <mergeCell ref="L38:O38"/>
    <mergeCell ref="L30:O30"/>
    <mergeCell ref="L34:O34"/>
    <mergeCell ref="H36:K36"/>
    <mergeCell ref="L36:O36"/>
    <mergeCell ref="B9:B10"/>
    <mergeCell ref="B11:B12"/>
    <mergeCell ref="B13:B14"/>
    <mergeCell ref="B17:B18"/>
    <mergeCell ref="B19:B20"/>
    <mergeCell ref="C9:C10"/>
    <mergeCell ref="C11:C12"/>
    <mergeCell ref="C13:C14"/>
    <mergeCell ref="C15:C16"/>
    <mergeCell ref="B15:B16"/>
    <mergeCell ref="B65:BX65"/>
    <mergeCell ref="B71:BX71"/>
    <mergeCell ref="B72:BX72"/>
    <mergeCell ref="D64:G64"/>
    <mergeCell ref="H64:K64"/>
    <mergeCell ref="L64:O64"/>
    <mergeCell ref="D63:G63"/>
    <mergeCell ref="H63:K63"/>
    <mergeCell ref="D61:G61"/>
    <mergeCell ref="AR62:AU62"/>
    <mergeCell ref="AR63:AU63"/>
    <mergeCell ref="AR64:AU64"/>
    <mergeCell ref="AV61:AY61"/>
    <mergeCell ref="AZ61:BC61"/>
    <mergeCell ref="BD61:BG61"/>
    <mergeCell ref="BH61:BK61"/>
    <mergeCell ref="AV62:AY62"/>
    <mergeCell ref="AZ62:BC62"/>
    <mergeCell ref="BD62:BG62"/>
    <mergeCell ref="BH62:BK62"/>
    <mergeCell ref="AV63:AY63"/>
    <mergeCell ref="AZ63:BC63"/>
    <mergeCell ref="BD63:BG63"/>
    <mergeCell ref="BH63:BK63"/>
    <mergeCell ref="H48:K48"/>
    <mergeCell ref="L48:O48"/>
    <mergeCell ref="P48:S48"/>
    <mergeCell ref="L61:O61"/>
    <mergeCell ref="C47:C48"/>
    <mergeCell ref="B23:B24"/>
    <mergeCell ref="C23:C24"/>
    <mergeCell ref="B41:B42"/>
    <mergeCell ref="C41:C42"/>
    <mergeCell ref="B45:B46"/>
    <mergeCell ref="C45:C46"/>
    <mergeCell ref="B27:B28"/>
    <mergeCell ref="C27:C28"/>
    <mergeCell ref="B59:B60"/>
    <mergeCell ref="C59:C60"/>
    <mergeCell ref="D60:G60"/>
    <mergeCell ref="H60:K60"/>
    <mergeCell ref="L60:O60"/>
    <mergeCell ref="B51:B52"/>
    <mergeCell ref="C51:C52"/>
    <mergeCell ref="D52:G52"/>
    <mergeCell ref="H52:K52"/>
    <mergeCell ref="L52:O52"/>
    <mergeCell ref="D38:G38"/>
    <mergeCell ref="B73:BX73"/>
    <mergeCell ref="C19:C20"/>
    <mergeCell ref="C17:C18"/>
    <mergeCell ref="P63:S63"/>
    <mergeCell ref="BT64:BW64"/>
    <mergeCell ref="BT61:BW61"/>
    <mergeCell ref="L63:O63"/>
    <mergeCell ref="T63:W63"/>
    <mergeCell ref="BT63:BW63"/>
    <mergeCell ref="P64:S64"/>
    <mergeCell ref="T64:W64"/>
    <mergeCell ref="H61:K61"/>
    <mergeCell ref="T61:W61"/>
    <mergeCell ref="D62:G62"/>
    <mergeCell ref="H62:K62"/>
    <mergeCell ref="L62:O62"/>
    <mergeCell ref="B47:B48"/>
    <mergeCell ref="B29:B30"/>
    <mergeCell ref="C29:C30"/>
    <mergeCell ref="B37:B38"/>
    <mergeCell ref="C37:C38"/>
    <mergeCell ref="B39:B40"/>
    <mergeCell ref="C39:C40"/>
    <mergeCell ref="BT24:BW24"/>
    <mergeCell ref="T16:W16"/>
    <mergeCell ref="BT16:BW16"/>
    <mergeCell ref="BT18:BW18"/>
    <mergeCell ref="D20:G20"/>
    <mergeCell ref="H20:K20"/>
    <mergeCell ref="L20:O20"/>
    <mergeCell ref="P61:S61"/>
    <mergeCell ref="P62:S62"/>
    <mergeCell ref="T62:W62"/>
    <mergeCell ref="BT62:BW62"/>
    <mergeCell ref="T48:W48"/>
    <mergeCell ref="P52:S52"/>
    <mergeCell ref="T52:W52"/>
    <mergeCell ref="BT52:BW52"/>
    <mergeCell ref="P60:S60"/>
    <mergeCell ref="T60:W60"/>
    <mergeCell ref="BT60:BW60"/>
    <mergeCell ref="T24:W24"/>
    <mergeCell ref="P24:S24"/>
    <mergeCell ref="L24:O24"/>
    <mergeCell ref="H24:K24"/>
    <mergeCell ref="D24:G24"/>
    <mergeCell ref="D28:G28"/>
    <mergeCell ref="D30:G30"/>
    <mergeCell ref="T7:W7"/>
    <mergeCell ref="P20:S20"/>
    <mergeCell ref="T20:W20"/>
    <mergeCell ref="BT48:BW48"/>
    <mergeCell ref="Q2:BW2"/>
    <mergeCell ref="Q3:BW3"/>
    <mergeCell ref="Q5:BW5"/>
    <mergeCell ref="BT7:BW7"/>
    <mergeCell ref="P22:S22"/>
    <mergeCell ref="T22:W22"/>
    <mergeCell ref="BT22:BW22"/>
    <mergeCell ref="BT12:BW12"/>
    <mergeCell ref="P18:S18"/>
    <mergeCell ref="T10:W10"/>
    <mergeCell ref="BT10:BW10"/>
    <mergeCell ref="P10:S10"/>
    <mergeCell ref="P12:S12"/>
    <mergeCell ref="T12:W12"/>
    <mergeCell ref="BT20:BW20"/>
    <mergeCell ref="P14:S14"/>
    <mergeCell ref="T14:W14"/>
    <mergeCell ref="BT14:BW14"/>
    <mergeCell ref="T18:W18"/>
    <mergeCell ref="P16:S16"/>
    <mergeCell ref="B21:B22"/>
    <mergeCell ref="C21:C22"/>
    <mergeCell ref="D22:G22"/>
    <mergeCell ref="H22:K22"/>
    <mergeCell ref="L22:O22"/>
    <mergeCell ref="D7:G7"/>
    <mergeCell ref="H7:K7"/>
    <mergeCell ref="L7:O7"/>
    <mergeCell ref="P7:S7"/>
    <mergeCell ref="D18:G18"/>
    <mergeCell ref="H18:K18"/>
    <mergeCell ref="H16:K16"/>
    <mergeCell ref="L16:O16"/>
    <mergeCell ref="L18:O18"/>
    <mergeCell ref="D10:G10"/>
    <mergeCell ref="H10:K10"/>
    <mergeCell ref="L10:O10"/>
    <mergeCell ref="D12:G12"/>
    <mergeCell ref="H12:K12"/>
    <mergeCell ref="L12:O12"/>
    <mergeCell ref="D14:G14"/>
    <mergeCell ref="H14:K14"/>
    <mergeCell ref="L14:O14"/>
    <mergeCell ref="D16:G16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BP7:BS7"/>
    <mergeCell ref="X61:AA61"/>
    <mergeCell ref="X62:AA62"/>
    <mergeCell ref="X63:AA63"/>
    <mergeCell ref="X64:AA64"/>
    <mergeCell ref="AB61:AE61"/>
    <mergeCell ref="AB62:AE62"/>
    <mergeCell ref="AB63:AE63"/>
    <mergeCell ref="AB64:AE64"/>
    <mergeCell ref="AF61:AI61"/>
    <mergeCell ref="AF62:AI62"/>
    <mergeCell ref="AF63:AI63"/>
    <mergeCell ref="AF64:AI64"/>
    <mergeCell ref="AJ61:AM61"/>
    <mergeCell ref="AJ62:AM62"/>
    <mergeCell ref="AJ63:AM63"/>
    <mergeCell ref="AJ64:AM64"/>
    <mergeCell ref="AN61:AQ61"/>
    <mergeCell ref="AN62:AQ62"/>
    <mergeCell ref="AN63:AQ63"/>
    <mergeCell ref="AN64:AQ64"/>
    <mergeCell ref="AR61:AU61"/>
    <mergeCell ref="AV64:AY64"/>
    <mergeCell ref="AZ64:BC64"/>
    <mergeCell ref="BD64:BG64"/>
    <mergeCell ref="BH64:BK64"/>
    <mergeCell ref="BL61:BO61"/>
    <mergeCell ref="BP61:BS61"/>
    <mergeCell ref="BL62:BO62"/>
    <mergeCell ref="BP62:BS62"/>
    <mergeCell ref="BL63:BO63"/>
    <mergeCell ref="BP63:BS63"/>
    <mergeCell ref="BL64:BO64"/>
    <mergeCell ref="BP64:BS64"/>
    <mergeCell ref="BH10:BK10"/>
    <mergeCell ref="BH12:BK12"/>
    <mergeCell ref="BP12:BS12"/>
    <mergeCell ref="BP14:BS14"/>
    <mergeCell ref="BP16:BS16"/>
    <mergeCell ref="BP28:BS28"/>
    <mergeCell ref="BP24:BS24"/>
    <mergeCell ref="BH16:BK16"/>
    <mergeCell ref="BL16:BO16"/>
    <mergeCell ref="BH18:BK18"/>
    <mergeCell ref="BL18:BO18"/>
    <mergeCell ref="BP18:BS18"/>
    <mergeCell ref="BH20:BK20"/>
    <mergeCell ref="BL20:BO20"/>
    <mergeCell ref="BP20:BS20"/>
    <mergeCell ref="BH22:BK22"/>
    <mergeCell ref="BL22:BO22"/>
    <mergeCell ref="BP22:BS22"/>
    <mergeCell ref="BH24:BK24"/>
    <mergeCell ref="BL24:BO24"/>
    <mergeCell ref="BP60:BS60"/>
    <mergeCell ref="BL12:BO12"/>
    <mergeCell ref="BD10:BG10"/>
    <mergeCell ref="AZ10:BC10"/>
    <mergeCell ref="X10:AA10"/>
    <mergeCell ref="AB10:AE10"/>
    <mergeCell ref="AF10:AI10"/>
    <mergeCell ref="AJ10:AM10"/>
    <mergeCell ref="AN10:AQ10"/>
    <mergeCell ref="AR10:AU10"/>
    <mergeCell ref="AV10:AY10"/>
    <mergeCell ref="AR58:AU58"/>
    <mergeCell ref="AV58:AY58"/>
    <mergeCell ref="AZ58:BC58"/>
    <mergeCell ref="BD58:BG58"/>
    <mergeCell ref="BH58:BK58"/>
    <mergeCell ref="BL58:BO58"/>
    <mergeCell ref="BP58:BS58"/>
    <mergeCell ref="AR54:AU54"/>
    <mergeCell ref="AV54:AY54"/>
    <mergeCell ref="AZ54:BC54"/>
    <mergeCell ref="BD54:BG54"/>
    <mergeCell ref="BP10:BS10"/>
    <mergeCell ref="BL10:BO10"/>
    <mergeCell ref="B25:B26"/>
    <mergeCell ref="C25:C26"/>
    <mergeCell ref="B31:B32"/>
    <mergeCell ref="C31:C32"/>
    <mergeCell ref="B33:B34"/>
    <mergeCell ref="C33:C34"/>
    <mergeCell ref="B35:B36"/>
    <mergeCell ref="C35:C36"/>
    <mergeCell ref="B43:B44"/>
    <mergeCell ref="C43:C44"/>
    <mergeCell ref="D26:G26"/>
    <mergeCell ref="D32:G32"/>
    <mergeCell ref="D34:G34"/>
    <mergeCell ref="D36:G36"/>
    <mergeCell ref="D44:G44"/>
    <mergeCell ref="D50:G50"/>
    <mergeCell ref="D54:G54"/>
    <mergeCell ref="D56:G56"/>
    <mergeCell ref="D58:G58"/>
    <mergeCell ref="D48:G48"/>
    <mergeCell ref="D40:G40"/>
    <mergeCell ref="D42:G42"/>
    <mergeCell ref="D46:G46"/>
    <mergeCell ref="AF58:AI58"/>
    <mergeCell ref="AJ58:AM58"/>
    <mergeCell ref="AN58:AQ58"/>
    <mergeCell ref="B49:B50"/>
    <mergeCell ref="C49:C50"/>
    <mergeCell ref="B53:B54"/>
    <mergeCell ref="B55:B56"/>
    <mergeCell ref="B57:B58"/>
    <mergeCell ref="C53:C54"/>
    <mergeCell ref="C55:C56"/>
    <mergeCell ref="C57:C58"/>
    <mergeCell ref="H54:K54"/>
    <mergeCell ref="L54:O54"/>
    <mergeCell ref="P54:S54"/>
    <mergeCell ref="T54:W54"/>
    <mergeCell ref="X54:AA54"/>
    <mergeCell ref="AB54:AE54"/>
    <mergeCell ref="AF54:AI54"/>
    <mergeCell ref="AJ54:AM54"/>
    <mergeCell ref="AN54:AQ54"/>
    <mergeCell ref="H50:K50"/>
    <mergeCell ref="L50:O50"/>
    <mergeCell ref="P50:S50"/>
    <mergeCell ref="T50:W50"/>
    <mergeCell ref="BT58:BW58"/>
    <mergeCell ref="H56:K56"/>
    <mergeCell ref="L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Z56:BC56"/>
    <mergeCell ref="BD56:BG56"/>
    <mergeCell ref="BH56:BK56"/>
    <mergeCell ref="BL56:BO56"/>
    <mergeCell ref="BP56:BS56"/>
    <mergeCell ref="BT56:BW56"/>
    <mergeCell ref="H58:K58"/>
    <mergeCell ref="L58:O58"/>
    <mergeCell ref="P58:S58"/>
    <mergeCell ref="T58:W58"/>
    <mergeCell ref="X58:AA58"/>
    <mergeCell ref="AB58:AE58"/>
    <mergeCell ref="BH54:BK54"/>
    <mergeCell ref="BL54:BO54"/>
    <mergeCell ref="BP54:BS54"/>
    <mergeCell ref="BT54:BW54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BH14:BK14"/>
    <mergeCell ref="BL14:BO14"/>
    <mergeCell ref="X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X18:AA18"/>
    <mergeCell ref="AB18:AE18"/>
    <mergeCell ref="AF18:AI18"/>
    <mergeCell ref="AJ18:AM18"/>
    <mergeCell ref="AN18:AQ18"/>
    <mergeCell ref="AR18:AU18"/>
    <mergeCell ref="AV18:AY18"/>
    <mergeCell ref="AZ18:BC18"/>
    <mergeCell ref="BD18:BG18"/>
    <mergeCell ref="X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X24:AA24"/>
    <mergeCell ref="AB24:AE24"/>
    <mergeCell ref="AF24:AI24"/>
    <mergeCell ref="AJ24:AM24"/>
    <mergeCell ref="AN24:AQ24"/>
    <mergeCell ref="AR24:AU24"/>
    <mergeCell ref="AV24:AY24"/>
    <mergeCell ref="AZ24:BC24"/>
    <mergeCell ref="BD24:BG24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BH26:BK26"/>
    <mergeCell ref="BL26:BO26"/>
    <mergeCell ref="BP26:BS26"/>
    <mergeCell ref="BT26:BW26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BH28:BK28"/>
    <mergeCell ref="BL28:BO28"/>
    <mergeCell ref="BT28:BW28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BH38:BK38"/>
    <mergeCell ref="BL38:BO38"/>
    <mergeCell ref="X40:AA40"/>
    <mergeCell ref="AB40:AE40"/>
    <mergeCell ref="AF40:AI40"/>
    <mergeCell ref="AJ40:AM40"/>
    <mergeCell ref="AN40:AQ40"/>
    <mergeCell ref="AR40:AU40"/>
    <mergeCell ref="AV40:AY40"/>
    <mergeCell ref="AZ40:BC40"/>
    <mergeCell ref="BD40:BG40"/>
    <mergeCell ref="BH40:BK40"/>
    <mergeCell ref="BL40:BO40"/>
    <mergeCell ref="X38:AA38"/>
    <mergeCell ref="AB38:AE38"/>
    <mergeCell ref="AF38:AI38"/>
    <mergeCell ref="AJ38:AM38"/>
    <mergeCell ref="AN38:AQ38"/>
    <mergeCell ref="AR38:AU38"/>
    <mergeCell ref="AV38:AY38"/>
    <mergeCell ref="AZ38:BC38"/>
    <mergeCell ref="BD38:BG38"/>
    <mergeCell ref="BH42:BK42"/>
    <mergeCell ref="BL42:BO42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Z44:BC44"/>
    <mergeCell ref="BD44:BG44"/>
    <mergeCell ref="BH44:BK44"/>
    <mergeCell ref="BL44:BO44"/>
    <mergeCell ref="X42:AA42"/>
    <mergeCell ref="AB42:AE42"/>
    <mergeCell ref="AF42:AI42"/>
    <mergeCell ref="AJ42:AM42"/>
    <mergeCell ref="AN42:AQ42"/>
    <mergeCell ref="AR42:AU42"/>
    <mergeCell ref="AV42:AY42"/>
    <mergeCell ref="AZ48:BC48"/>
    <mergeCell ref="BD48:BG48"/>
    <mergeCell ref="BP44:BS44"/>
    <mergeCell ref="BT44:BW44"/>
    <mergeCell ref="X46:AA46"/>
    <mergeCell ref="AB46:AE46"/>
    <mergeCell ref="AF46:AI46"/>
    <mergeCell ref="AJ46:AM46"/>
    <mergeCell ref="AN46:AQ46"/>
    <mergeCell ref="AR46:AU46"/>
    <mergeCell ref="AV46:AY46"/>
    <mergeCell ref="AZ46:BC46"/>
    <mergeCell ref="BD46:BG46"/>
    <mergeCell ref="BH46:BK46"/>
    <mergeCell ref="BL46:BO46"/>
    <mergeCell ref="BP48:BS48"/>
    <mergeCell ref="BH48:BK48"/>
    <mergeCell ref="BL48:BO48"/>
    <mergeCell ref="X48:AA48"/>
    <mergeCell ref="AB48:AE48"/>
    <mergeCell ref="AF48:AI48"/>
    <mergeCell ref="AJ48:AM48"/>
    <mergeCell ref="AN48:AQ48"/>
    <mergeCell ref="AR48:AU48"/>
    <mergeCell ref="AV48:AY48"/>
    <mergeCell ref="X50:AA50"/>
    <mergeCell ref="AB50:AE50"/>
    <mergeCell ref="AF50:AI50"/>
    <mergeCell ref="AJ50:AM50"/>
    <mergeCell ref="AN50:AQ50"/>
    <mergeCell ref="AR50:AU50"/>
    <mergeCell ref="AV50:AY50"/>
    <mergeCell ref="BP50:BS50"/>
    <mergeCell ref="BT50:BW50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L52:BO52"/>
    <mergeCell ref="BP52:BS52"/>
    <mergeCell ref="BH50:BK50"/>
    <mergeCell ref="BL50:BO50"/>
    <mergeCell ref="AZ50:BC50"/>
    <mergeCell ref="BD50:BG50"/>
    <mergeCell ref="BH60:BK60"/>
    <mergeCell ref="BL60:BO60"/>
    <mergeCell ref="X60:AA60"/>
    <mergeCell ref="AB60:AE60"/>
    <mergeCell ref="AF60:AI60"/>
    <mergeCell ref="AJ60:AM60"/>
    <mergeCell ref="AN60:AQ60"/>
    <mergeCell ref="AR60:AU60"/>
    <mergeCell ref="AV60:AY60"/>
    <mergeCell ref="AZ60:BC60"/>
    <mergeCell ref="BD60:BG60"/>
  </mergeCells>
  <phoneticPr fontId="0" type="noConversion"/>
  <conditionalFormatting sqref="M3:M5">
    <cfRule type="cellIs" dxfId="1" priority="5" stopIfTrue="1" operator="equal">
      <formula>0</formula>
    </cfRule>
  </conditionalFormatting>
  <conditionalFormatting sqref="Q3:Q5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3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 Geral</vt:lpstr>
      <vt:lpstr>'Crono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Andrea Scalon</cp:lastModifiedBy>
  <cp:lastPrinted>2021-03-17T14:48:20Z</cp:lastPrinted>
  <dcterms:created xsi:type="dcterms:W3CDTF">2012-10-19T12:28:59Z</dcterms:created>
  <dcterms:modified xsi:type="dcterms:W3CDTF">2021-07-06T22:25:49Z</dcterms:modified>
</cp:coreProperties>
</file>