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L210092.2" sheetId="1" r:id="rId1"/>
  </sheets>
  <calcPr calcId="145621"/>
</workbook>
</file>

<file path=xl/calcChain.xml><?xml version="1.0" encoding="utf-8"?>
<calcChain xmlns="http://schemas.openxmlformats.org/spreadsheetml/2006/main">
  <c r="F115" i="1" l="1"/>
  <c r="F114" i="1"/>
  <c r="F113" i="1"/>
  <c r="F111" i="1" s="1"/>
  <c r="F112" i="1"/>
  <c r="F110" i="1"/>
  <c r="F109" i="1"/>
  <c r="F108" i="1"/>
  <c r="F107" i="1"/>
  <c r="F106" i="1"/>
  <c r="F105" i="1"/>
  <c r="F104" i="1" s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1" i="1" s="1"/>
  <c r="F72" i="1"/>
  <c r="F70" i="1"/>
  <c r="F69" i="1"/>
  <c r="F68" i="1"/>
  <c r="F67" i="1"/>
  <c r="F66" i="1"/>
  <c r="F65" i="1"/>
  <c r="F64" i="1" s="1"/>
  <c r="F63" i="1"/>
  <c r="F62" i="1"/>
  <c r="F61" i="1"/>
  <c r="F60" i="1"/>
  <c r="F59" i="1"/>
  <c r="F58" i="1"/>
  <c r="F57" i="1"/>
  <c r="F55" i="1" s="1"/>
  <c r="F56" i="1"/>
  <c r="F54" i="1"/>
  <c r="F53" i="1"/>
  <c r="F52" i="1" s="1"/>
  <c r="F51" i="1"/>
  <c r="F50" i="1"/>
  <c r="F49" i="1"/>
  <c r="F47" i="1" s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 s="1"/>
  <c r="F15" i="1" s="1"/>
  <c r="B9" i="1" s="1"/>
</calcChain>
</file>

<file path=xl/sharedStrings.xml><?xml version="1.0" encoding="utf-8"?>
<sst xmlns="http://schemas.openxmlformats.org/spreadsheetml/2006/main" count="321" uniqueCount="218">
  <si>
    <t>71</t>
  </si>
  <si>
    <t>71.01</t>
  </si>
  <si>
    <t>71.01.22</t>
  </si>
  <si>
    <t>71.03</t>
  </si>
  <si>
    <t>71.03.01</t>
  </si>
  <si>
    <t>71.03.02</t>
  </si>
  <si>
    <t>71.04</t>
  </si>
  <si>
    <t>71.04.04</t>
  </si>
  <si>
    <t>71.04.06</t>
  </si>
  <si>
    <t>71.04.08</t>
  </si>
  <si>
    <t>71.04.09</t>
  </si>
  <si>
    <t>71.04.14</t>
  </si>
  <si>
    <t>71.04.17</t>
  </si>
  <si>
    <t>71.04.22</t>
  </si>
  <si>
    <t>71.04.24</t>
  </si>
  <si>
    <t>71.05</t>
  </si>
  <si>
    <t>71.05.01</t>
  </si>
  <si>
    <t>71.05.02</t>
  </si>
  <si>
    <t>71.06</t>
  </si>
  <si>
    <t>71.06.01</t>
  </si>
  <si>
    <t>71.06.02</t>
  </si>
  <si>
    <t>71.06.03</t>
  </si>
  <si>
    <t>71.06.04</t>
  </si>
  <si>
    <t>71.06.06</t>
  </si>
  <si>
    <t>71.06.07</t>
  </si>
  <si>
    <t>71.06.08</t>
  </si>
  <si>
    <t>71.06.09</t>
  </si>
  <si>
    <t>71.06.10</t>
  </si>
  <si>
    <t>71.06.11</t>
  </si>
  <si>
    <t>71.06.12</t>
  </si>
  <si>
    <t>71.06.13</t>
  </si>
  <si>
    <t>71.06.17</t>
  </si>
  <si>
    <t>71.07</t>
  </si>
  <si>
    <t>71.07.01</t>
  </si>
  <si>
    <t>71.07.02</t>
  </si>
  <si>
    <t>71.07.03</t>
  </si>
  <si>
    <t>71.07.04</t>
  </si>
  <si>
    <t>71.09</t>
  </si>
  <si>
    <t>71.09.01</t>
  </si>
  <si>
    <t>71.09.02</t>
  </si>
  <si>
    <t>71.10</t>
  </si>
  <si>
    <t>71.10.01</t>
  </si>
  <si>
    <t>71.10.03</t>
  </si>
  <si>
    <t>71.10.04</t>
  </si>
  <si>
    <t>71.10.05</t>
  </si>
  <si>
    <t>71.10.06</t>
  </si>
  <si>
    <t>71.10.07</t>
  </si>
  <si>
    <t>71.10.08</t>
  </si>
  <si>
    <t>71.10.09</t>
  </si>
  <si>
    <t>71.11</t>
  </si>
  <si>
    <t>71.11.03</t>
  </si>
  <si>
    <t>71.11.04</t>
  </si>
  <si>
    <t>71.11.08</t>
  </si>
  <si>
    <t>71.11.10</t>
  </si>
  <si>
    <t>71.11.11</t>
  </si>
  <si>
    <t>71.11.14</t>
  </si>
  <si>
    <t>71.19</t>
  </si>
  <si>
    <t>71.19.01</t>
  </si>
  <si>
    <t>71.19.02</t>
  </si>
  <si>
    <t>71.19.03</t>
  </si>
  <si>
    <t>71.19.06</t>
  </si>
  <si>
    <t>71.19.07</t>
  </si>
  <si>
    <t>71.19.08</t>
  </si>
  <si>
    <t>71.19.09</t>
  </si>
  <si>
    <t>71.19.10</t>
  </si>
  <si>
    <t>71.19.12</t>
  </si>
  <si>
    <t>71.19.16</t>
  </si>
  <si>
    <t>71.19.18</t>
  </si>
  <si>
    <t>71.19.19</t>
  </si>
  <si>
    <t>71.19.22</t>
  </si>
  <si>
    <t>71.19.23</t>
  </si>
  <si>
    <t>71.19.24</t>
  </si>
  <si>
    <t>71.19.26</t>
  </si>
  <si>
    <t>71.19.27</t>
  </si>
  <si>
    <t>71.19.28</t>
  </si>
  <si>
    <t>71.19.29</t>
  </si>
  <si>
    <t>71.19.33</t>
  </si>
  <si>
    <t>71.19.34</t>
  </si>
  <si>
    <t>71.19.36</t>
  </si>
  <si>
    <t>71.19.39</t>
  </si>
  <si>
    <t>71.19.42</t>
  </si>
  <si>
    <t>71.19.43</t>
  </si>
  <si>
    <t>71.19.52</t>
  </si>
  <si>
    <t>71.19.65</t>
  </si>
  <si>
    <t>71.19.78</t>
  </si>
  <si>
    <t>71.19.82</t>
  </si>
  <si>
    <t>71.19.83</t>
  </si>
  <si>
    <t>71.19.84</t>
  </si>
  <si>
    <t>71.19.85</t>
  </si>
  <si>
    <t>71.20</t>
  </si>
  <si>
    <t>71.20.12</t>
  </si>
  <si>
    <t>71.20.14</t>
  </si>
  <si>
    <t>71.20.16</t>
  </si>
  <si>
    <t>71.20.29</t>
  </si>
  <si>
    <t>71.20.30</t>
  </si>
  <si>
    <t>71.20.59</t>
  </si>
  <si>
    <t>71.21</t>
  </si>
  <si>
    <t>71.21.75</t>
  </si>
  <si>
    <t>71.21.76</t>
  </si>
  <si>
    <t>71.21.77</t>
  </si>
  <si>
    <t>71.21.78</t>
  </si>
  <si>
    <t>PROJETO TÉCNICO DE TRABALHO SOCIAL - PTTS</t>
  </si>
  <si>
    <t>ELABORAÇÃO DE PLANOS, PROJETOS E DIAGNÓSTICOS - ELABORAÇÃO DO PTTS - PROJETO DO TRABALHO SOCIAL</t>
  </si>
  <si>
    <t>REALIZAÇÃO E REGISTRO DE ATIVIDADES MENSAIS DE ATENDIMENTO E ACOMPANHAMENTO SOCIAL DA INTERVENÇÃO - TIPO 7</t>
  </si>
  <si>
    <t>PLANO DE MOBILIZAÇÃO E COMUNICAÇÃO SOCIAL - MATERIAIS E EQUIPAMENTOS</t>
  </si>
  <si>
    <t>VIDEO PROJETOR MULTIMIDIA - DATA SHOW</t>
  </si>
  <si>
    <t>TELA PARA PROJEÇÃO, COM TRIPÉ MEDINDO 1,80 M DE LARGURA</t>
  </si>
  <si>
    <t>PLANO DE MOBILIZAÇÃO E COMUNICAÇÃO SOCIAL - FOLDERS / INFORMATIVOS, CARTILHAS INSTITUCIONAIS</t>
  </si>
  <si>
    <t>IMPRESSÃO DE FOLDER TIPO 1 - COM TIRAGEM MÍNIMA DE 100 INIDADES</t>
  </si>
  <si>
    <t>DIAGRAMAÇÃO E IMPRESSÃO DE FOLHETO POR DENTRO DO VILA VIVA COM TIRAGEM MÍNIMA DE 100 UNID.</t>
  </si>
  <si>
    <t>DIAGRAMAÇÃO E IMPRESSÃO DE FOLHETO LOCAL LIMPO COM TIRAGEM MÍNIMA DE 100 UNID.</t>
  </si>
  <si>
    <t>DIAGRAMAÇÃO E IMPRESSÃO DE FOLHETO CIDADE LIMPA  COM TIRAGEM MÍNIMA DE 100 UNID.</t>
  </si>
  <si>
    <t>DIAGRAMAÇÃO E IMPRESSÃO DE CARTILHA PREVENILDO COM TIRAGEM MÍNIMA DE 100 UNID.</t>
  </si>
  <si>
    <t>IMPRESSÃO DE CARTILHA INSTITUCIONAL TIPO 1 COM TIRAGEM MÍNIMA DE 100 UNID.</t>
  </si>
  <si>
    <t>CERTIFICADOS</t>
  </si>
  <si>
    <t>PRODUÇÃO DE CARTILHA INSTITUCIONAL TIPO 4 - DIGITAL</t>
  </si>
  <si>
    <t>PLANO DE MOBILIZAÇÃO E COMUNICAÇÃO SOCIAL - JORNAL SEMESTRAL</t>
  </si>
  <si>
    <t>REDAÇÃO, DIAGRAMAÇÃO  DO JORNAL, EM FORMATO A3 (420 X 297MM)</t>
  </si>
  <si>
    <t>IMPRESSÃO DO JORNAL SEMESTRAL VILA VIVA, EM FORMATO A3 (420 X 297MM), PAPEL AP 115G, COR 4X4, ACABAMENTO DOBRA AO MEIO.</t>
  </si>
  <si>
    <t>PLANO DE MOBILIZAÇÃO E COMUNICAÇÃO SOCIAL - BANNER / FAIXAS / AGENDA / CAMISETAS / CARTAZ / VÍDEOS / LANCHES</t>
  </si>
  <si>
    <t>BANNER EM LONA 1,0 X 1,2 M, BASTÃO E CORDA</t>
  </si>
  <si>
    <t>CONFECÇÃO E COLOCAÇÃO DE FAIXA EM TECIDO MORIM 6 X 0,8M COLOR</t>
  </si>
  <si>
    <t>DIAGRAMAÇÃO E IMPRESSÃO DE AGENDA DE COMPROMISSO</t>
  </si>
  <si>
    <t>CAMISETAS PARA O GRUPO DE REFERENCIA</t>
  </si>
  <si>
    <t>CONFECÇÃO E COLOCAÇÃO DE FAIXA EM TECIDO MORIM 4 X 0,8 M COLOR</t>
  </si>
  <si>
    <t>BONÉ EM TECIDO BRIM LEVE, COM REGULADOR DE PLÁSTICO, PERSONALIZADO NO SILK (ATÉ 04 CORES) COM TIRAGEM MÍNIMA DE 100.</t>
  </si>
  <si>
    <t>BOLSA CARTEIRO EM LONA, COLORIDA, ALÇA DE OMBRO COM REGULADOR, 42 X 33 CM, GRAVAÇÃO EM SILK 01 COR COM TIRAGEM MÍNIMA DE 100.</t>
  </si>
  <si>
    <t>FORNECIMENTO E COLOCAÇÃO DE PLACA DE SINALIZAÇÃO EM PVC COM DOIS FUROS E ESPESSURA DE 3MM, SILKADA EM 04 CORES, TAMANHO DE 30 CM X 40 CM.</t>
  </si>
  <si>
    <t>DIVULGAÇÃO ATRAVÉS DE MOTO SOM</t>
  </si>
  <si>
    <t>GRAVAÇÃO DE VINHETA DE ÁUDIO COM DURAÇÃO 20 SEGUNDOS, INCLUINDO VOZ E TRILHA SONORA</t>
  </si>
  <si>
    <t>PRODUÇÃO DE VÍDEO INSTITUCIONAL - DOCUMENTÁRIO E ENTREVISTA COM GRAVAÇÃO INTERNA E EXTERNA, DURAÇÃO DE 02 MINUTOS, INCLUINDO ROTEIRO, EDIÇÃO, MONTAGEM, TRILHA SONORA, LOCAÇÃO DE EQUIPAMENTOS E EQUIPE TÉCNICA.</t>
  </si>
  <si>
    <t>LANCHE (400ML REFRIGERANTE / 150 G MINI PÃO DE QUEIJO +1 COPOS DESC.+ 2 GUARDANAPOS)</t>
  </si>
  <si>
    <t>VAN 15 LUGARES PARA VISITAS TÉCNICAS ORIENTADAS - FRETAMENTO DE 04 HORAS</t>
  </si>
  <si>
    <t>PLANO DE MOBILIZAÇÃO E COMUNICAÇÃO SOCIAL - TEATRO</t>
  </si>
  <si>
    <t>PRODUÇÃO DE PEÇA TEATRAL (DEFINIR PÚBLICO ALVO, CRIAÇÃO DE ROTEIRO, DIREÇÃO, PREPARAÇÃO DOS ATORES E REPERTÓRO MUSICAL)</t>
  </si>
  <si>
    <t>CUSTOS COM CONFECÇÃO DE FIGURINO, CONFECÇÃO DE ADEREÇOS</t>
  </si>
  <si>
    <t>APRESENTAÇÃO DE PEÇA TEATRAL (ATORES, EQUIPE DE APOIO, TRANSPORTE DOS ATORES E EQUIPE, TRANSPORTE DO FIGURINO, DOS ADEREÇOS E DOS EQUIPAMENTOS E FORNECIMENTO DE INSTRUMENTOS MUSICAIS</t>
  </si>
  <si>
    <t>SONORIZAÇÃO, QUANDO NECESSÁRIA PARA A APRESENTAÇÃO</t>
  </si>
  <si>
    <t>PLANO DE MOBILIZAÇÃO E COMUNICAÇÃO SOCIAL - CRIAÇÃO DE PEÇAS GRÁFICAS</t>
  </si>
  <si>
    <t>TÉCNICO DE NÍVEL SUPERIOR - JORNALISTA</t>
  </si>
  <si>
    <t>TÉCNICO DE NÍVEL SUPERIOR - DESIGNER GRÁFICO</t>
  </si>
  <si>
    <t>PLANO DE EDUCAÇÃO SÓCIO AMBIENTAL - ELABORAÇÃO DO DIAGNÓSTICO PARTICIPATIVO</t>
  </si>
  <si>
    <t>ELABORAÇÃO DA METODOLOGIA DO DIAGNÓSTICO PARTICIPATIVO</t>
  </si>
  <si>
    <t>ÔNIBUS PARA VISITAS TÉCNICAS ORIENTADAS - FRETAMENTO DE 04 HORAS COM 45 A 50 LUGARES</t>
  </si>
  <si>
    <t>MONITOR DE ATIVIDADES DE EDUCAÇÃO SÓCIOAMBIENTAL</t>
  </si>
  <si>
    <t>OFICINAS DE ELABORAÇÃO DE MAPAS P/ DIAGNÓSTICO PARTICIPATIVO</t>
  </si>
  <si>
    <t>SEMINÁRIO DE DEVOLUÇÃO DO DIAGNÓSTICO PARTICIPATIVO - 8 HORAS</t>
  </si>
  <si>
    <t>OFICINAS DE ELABORAÇÃO DE PROPOSTAS DE AÇÕES A PARTIR DOS BIOMAPAS E DO DIAGNÓSTICO</t>
  </si>
  <si>
    <t>REALIZAÇÃO DO DIAGNÓSTICO PARTICIPATIVO COM EMISSÃO DE RELATÓRIO FINAL</t>
  </si>
  <si>
    <t>PLANO DE EDUCAÇÃO SÓCIO AMBIENTAL - CURSOS E CAPACITAÇÃO</t>
  </si>
  <si>
    <t>OFICINAS TEMÁTICAS DE CAPACITAÇÃO  - 04 HORAS - PROFISSIONAL DE NÍVEL SUPERIOR E TRANSPORTE</t>
  </si>
  <si>
    <t>OFICINAS TEMÁTICAS DE CAPACITAÇÃO  - 08 HORAS - PROFISSIONAL DE NÍVEL SUPERIOR  E TRANSPORTE</t>
  </si>
  <si>
    <t>ONIBUS CONVENCIONAL- MODELO TURISMO EXECUTIVO - COM MOTORISTA E FRETAMENTO DE 04 HORAS - 45 A 50 LUGARES</t>
  </si>
  <si>
    <t>OFICINA DE INTRODUÇÃO DO CONCEITO DE MEIO AMBIENTE</t>
  </si>
  <si>
    <t>OFICINA DE PERCEPÇÃO AMBIENTAL</t>
  </si>
  <si>
    <t>OFICINAS DE CONSTRUÇÃO DE FOLDER COMUNITÁRIO</t>
  </si>
  <si>
    <t>INFRAESTRUTURA DE APOIO À GESTÃO E EXECUÇÃO DO PTTS - MONTAGEM E MANUTENÇÃO DO ESCRITÓRIO E DA CENTRAL DE ATENDIMENTO</t>
  </si>
  <si>
    <t>ARQUIVO DE AÇO COM 4 GAVETAS, 0,57X0,45X1,33M, COR CINZA</t>
  </si>
  <si>
    <t>ESTANTE DE AÇO, 0,92 M LARGURA, 0,40 M DE PROFUNDIDADE, 2,00 M ALTURA, 6 PRATELEIRAS REGULÁVEIS, EM AÇO REFORÇADO COM CRUZAMENTO NO FUNDO E LATERAIS NA CHAPA 22MM COLUNA 14MM  NA COR CINZA.</t>
  </si>
  <si>
    <t>ARMARIO DE AÇO COM 2 PORTAS 170X72X40CM</t>
  </si>
  <si>
    <t>MESA DIRETOR  1,20 DE DIÂMETRO, ESTRUTURA COM 4 FIXAÇÕES, NA COR OVO. E= 15MM</t>
  </si>
  <si>
    <t>MESA  1,20X0,60X0,75M, COM TAMPO  E= 15MM, NA COR OVO. GAVETEIRO, DIREITA OU ESQUERDA, COM 03 (TRÊS) GAVETAS.</t>
  </si>
  <si>
    <t>MESA DE APOIO 1,0 X 0,7 – COM TAMPO  E= 15MM, NA COR OVO</t>
  </si>
  <si>
    <t>CADEIRA FIXA, SIMPLES SEM BRAÇO, ESTOFADO  REVESTIDO EM COURO SINTÉTICO</t>
  </si>
  <si>
    <t>CADEIRA GIRATÓRIA DIGITADOR, COM SUPORTE PARA APÓIA-BRAÇOS  REGULÁVEIS, ESTRUTURA DE 05 HASTES E RODÍZIOS DUPLOS. REGULAGEM DE ALTURA DO ASSENTO A GÁS. ASSENTO  EM TECIDO COR PRETO.</t>
  </si>
  <si>
    <t>CADEIRAS CONJUGADAS COM 03 ASSENTOS</t>
  </si>
  <si>
    <t>EXTENSÃO ELÉTRICA COM 3 PINOS 5 METROS 3 PINOS</t>
  </si>
  <si>
    <t>QUADRO BRANCO DE 1,0X1,5M</t>
  </si>
  <si>
    <t>QUADRO AVISO 1,20X90 FELTRO MOLDURA ALUMÍNIO</t>
  </si>
  <si>
    <t>GRAMPEADORES PARA ESCRITÓRIO</t>
  </si>
  <si>
    <t>EXTRATOR DE GRAMPO ESPÁTULA GALVANIZADO</t>
  </si>
  <si>
    <t>PERCEVEJOS 10 MM CX 100 UNIDADES</t>
  </si>
  <si>
    <t>PASTA TIPO CATÁLOGO PRETA 100 FLS / PLÁSTICOS</t>
  </si>
  <si>
    <t>PASTA DE PLASTICO COM ELÁSTICO 245x335x40  CORES VARIADAS</t>
  </si>
  <si>
    <t>PASTA DE PLASTICO COM ELÁSTICO  235x350  CORES VARIADAS</t>
  </si>
  <si>
    <t>PASTA SUSPENSA MARMORIZADA/PINTADA COM HASTE PLÁSTICA</t>
  </si>
  <si>
    <t>PERFURADOR DE PAPEL 2 FUROS PARA ATÉ 25 FOLHAS</t>
  </si>
  <si>
    <t>PRANCHETA DURATEX OFICIO COM PRENDEDOR METÁLICO</t>
  </si>
  <si>
    <t>SUPORTE PARA FITA ADESIVA 12 MM</t>
  </si>
  <si>
    <t>PORTA LÁPIS/CLIPS DE PLÁSTICO/ACRÍLICO</t>
  </si>
  <si>
    <t>ALMOFADA PARA CARIMBO AZUL / PRETA /VERMELHA 6,7 X 11 CM</t>
  </si>
  <si>
    <t>APAGADOR PARA QUADRO BRANCO</t>
  </si>
  <si>
    <t>VENTILADOR DE COLUNA, 40-43 CM, 45 W DE POTÊNCIA, 3 PÁS, 3 VELOCIDADES</t>
  </si>
  <si>
    <t>CESTO PARA LIXO 12 L EM PROLIPOPILENO</t>
  </si>
  <si>
    <t>HD EXTERNO 1TB USB PORTÁTIL</t>
  </si>
  <si>
    <t>PEN DRIVE 8 GB</t>
  </si>
  <si>
    <t>IMPRESSÃO A3 COLORIDA</t>
  </si>
  <si>
    <t>IMPRESSÃO A4 COLORIDA</t>
  </si>
  <si>
    <t>IMPRESSÃO A4 PRETO E BRANCO</t>
  </si>
  <si>
    <t>MATERIAIS E INSUMOS PARA REALIZAÇÃO DE ATIVIDADES DO PTTS</t>
  </si>
  <si>
    <t>XEROX PRETO/BRANCO - FORMATO A4</t>
  </si>
  <si>
    <t>XEROX COLORIDO FORMATO A4</t>
  </si>
  <si>
    <t>ENCADERNACAO A4 ACETATO, PVC/CROMICOTE, C/ESPIRAL</t>
  </si>
  <si>
    <t>PLOTAGEM COLORIDA SULFITE FORMATO A4</t>
  </si>
  <si>
    <t>PLOTAGEM COLORIDA SULFITE FORMATO A3</t>
  </si>
  <si>
    <t>KIT DE LÁPIS DE COR  COM 12 CORES SEXTAVADO</t>
  </si>
  <si>
    <t>LISTA COMPLEMENTAR DE MATERIAIS E INSUMOS PARA REALIZAÇÃO DE ATIVIDADES DO PTTS</t>
  </si>
  <si>
    <t>ÁLCOOL EM GEL 70%  - GALÃO DE 5 LITROS</t>
  </si>
  <si>
    <t>FRASCO PLÁSTICO (100 ML) PARA ACONDICIONAR ÁLCOOL EM GEL</t>
  </si>
  <si>
    <t>MÁSCARA DE PROTEÇÃO FACIAL EM TECIDO LAVÁVEL</t>
  </si>
  <si>
    <t>TOTEM DISPENSER PARA APLICAÇÃO DE ÁLCOOL EM GEL (RESERVATÓRIO PARA 1 LITRO DE ÁLCOOL )</t>
  </si>
  <si>
    <t>UN</t>
  </si>
  <si>
    <t>H</t>
  </si>
  <si>
    <t>L210092.2</t>
  </si>
  <si>
    <t>Razão social</t>
  </si>
  <si>
    <t>CNPJ/CPF</t>
  </si>
  <si>
    <t>Responsável</t>
  </si>
  <si>
    <t>BDI do Projeto</t>
  </si>
  <si>
    <t>Leis Sociais</t>
  </si>
  <si>
    <t>Total do Projeto</t>
  </si>
  <si>
    <t xml:space="preserve">CONTRATAÇÃO DE SERVIÇOS PARA IMPLEMENTAÇÃO DO PROJETO DE TRABALHO TÉCNICO SOCIAL PTTS DO EMPREENDIMENTO SISTEMA DE AMORTECIMENTO DE CHEIAS – </t>
  </si>
  <si>
    <t>BACIA DO RIBEIRÃO ARRUDAS. INTERVENÇÕES NO BAIRRO DAS INDÚSTRIAS. - Licitação</t>
  </si>
  <si>
    <t>Código da Tarefa</t>
  </si>
  <si>
    <t>Descrição da Tarefa</t>
  </si>
  <si>
    <t>Unidade</t>
  </si>
  <si>
    <t>Quantidade</t>
  </si>
  <si>
    <t>Valor Cotado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</si>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</sst>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&quot;$&quot;#,##0.000"/>
  </numFmts>
  <fonts count="3" x14ac:knownFonts="1">
    <font>
      <sz val="11"/>
      <color theme="1"/>
      <name val="Calibri"/>
      <family val="2"/>
      <scheme val="minor"/>
    </font>
    <font>
      <sz val="8.25"/>
      <color rgb="FF000000"/>
      <name val="Microsoft Sans Serif"/>
    </font>
    <font>
      <sz val="14.25"/>
      <color rgb="FF000000"/>
      <name val="Microsoft Sans Serif"/>
    </font>
  </fonts>
  <fills count="6">
    <fill>
      <patternFill patternType="none"/>
    </fill>
    <fill>
      <patternFill patternType="gray125"/>
    </fill>
    <fill>
      <patternFill patternType="solid">
        <fgColor rgb="FF8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80FF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/>
    <xf numFmtId="164" fontId="1" fillId="3" borderId="0" xfId="0" applyNumberFormat="1" applyFont="1" applyFill="1" applyAlignment="1"/>
    <xf numFmtId="164" fontId="1" fillId="4" borderId="0" xfId="0" applyNumberFormat="1" applyFont="1" applyFill="1" applyAlignment="1" applyProtection="1">
      <protection locked="0"/>
    </xf>
    <xf numFmtId="49" fontId="1" fillId="3" borderId="0" xfId="0" applyNumberFormat="1" applyFont="1" applyFill="1" applyAlignment="1"/>
    <xf numFmtId="49" fontId="1" fillId="3" borderId="0" xfId="0" applyNumberFormat="1" applyFont="1" applyFill="1" applyAlignment="1">
      <alignment wrapText="1"/>
    </xf>
    <xf numFmtId="0" fontId="0" fillId="0" borderId="0" xfId="0" applyAlignment="1"/>
    <xf numFmtId="0" fontId="1" fillId="3" borderId="0" xfId="0" applyFont="1" applyFill="1" applyAlignment="1"/>
    <xf numFmtId="165" fontId="1" fillId="3" borderId="0" xfId="0" applyNumberFormat="1" applyFont="1" applyFill="1" applyAlignment="1"/>
    <xf numFmtId="49" fontId="1" fillId="3" borderId="0" xfId="0" quotePrefix="1" applyNumberFormat="1" applyFont="1" applyFill="1" applyAlignment="1"/>
    <xf numFmtId="49" fontId="1" fillId="4" borderId="0" xfId="0" applyNumberFormat="1" applyFont="1" applyFill="1" applyAlignment="1" applyProtection="1">
      <protection locked="0"/>
    </xf>
    <xf numFmtId="164" fontId="0" fillId="0" borderId="0" xfId="0" applyNumberFormat="1" applyAlignment="1"/>
    <xf numFmtId="0" fontId="2" fillId="5" borderId="0" xfId="0" applyFont="1" applyFill="1" applyAlignment="1"/>
    <xf numFmtId="0" fontId="1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workbookViewId="0">
      <selection activeCell="B7" sqref="B7"/>
    </sheetView>
  </sheetViews>
  <sheetFormatPr defaultRowHeight="15" x14ac:dyDescent="0.25"/>
  <cols>
    <col min="1" max="1" width="13.85546875" bestFit="1" customWidth="1"/>
    <col min="2" max="2" width="80.85546875" customWidth="1"/>
    <col min="3" max="3" width="6.28515625" bestFit="1" customWidth="1"/>
    <col min="4" max="4" width="8.42578125" bestFit="1" customWidth="1"/>
    <col min="5" max="5" width="9.42578125" bestFit="1" customWidth="1"/>
    <col min="6" max="6" width="18.85546875" customWidth="1"/>
    <col min="7" max="7" width="6" hidden="1" bestFit="1" customWidth="1"/>
  </cols>
  <sheetData>
    <row r="1" spans="1:7" ht="18.75" x14ac:dyDescent="0.3">
      <c r="A1" s="12" t="s">
        <v>203</v>
      </c>
      <c r="B1" s="12" t="s">
        <v>203</v>
      </c>
      <c r="C1" s="12" t="s">
        <v>203</v>
      </c>
      <c r="D1" s="12" t="s">
        <v>203</v>
      </c>
      <c r="E1" s="12" t="s">
        <v>203</v>
      </c>
      <c r="F1" s="12" t="s">
        <v>203</v>
      </c>
      <c r="G1" s="12" t="s">
        <v>203</v>
      </c>
    </row>
    <row r="3" spans="1:7" x14ac:dyDescent="0.25">
      <c r="A3" s="6" t="s">
        <v>204</v>
      </c>
      <c r="B3" s="10"/>
    </row>
    <row r="4" spans="1:7" x14ac:dyDescent="0.25">
      <c r="A4" s="6" t="s">
        <v>205</v>
      </c>
      <c r="B4" s="10"/>
    </row>
    <row r="5" spans="1:7" x14ac:dyDescent="0.25">
      <c r="A5" s="6" t="s">
        <v>206</v>
      </c>
      <c r="B5" s="10"/>
    </row>
    <row r="6" spans="1:7" x14ac:dyDescent="0.25">
      <c r="A6" s="6" t="s">
        <v>207</v>
      </c>
      <c r="B6" s="11">
        <v>1</v>
      </c>
    </row>
    <row r="7" spans="1:7" x14ac:dyDescent="0.25">
      <c r="A7" s="6" t="s">
        <v>208</v>
      </c>
      <c r="B7" s="3">
        <v>1</v>
      </c>
    </row>
    <row r="9" spans="1:7" x14ac:dyDescent="0.25">
      <c r="A9" s="6" t="s">
        <v>209</v>
      </c>
      <c r="B9" s="8">
        <f>ROUND(SUM(F15)*B6,2)</f>
        <v>0</v>
      </c>
    </row>
    <row r="11" spans="1:7" x14ac:dyDescent="0.25">
      <c r="A11" s="13" t="s">
        <v>210</v>
      </c>
      <c r="B11" s="13" t="s">
        <v>210</v>
      </c>
      <c r="C11" s="13" t="s">
        <v>210</v>
      </c>
      <c r="D11" s="13" t="s">
        <v>210</v>
      </c>
      <c r="E11" s="13" t="s">
        <v>210</v>
      </c>
      <c r="F11" s="13" t="s">
        <v>210</v>
      </c>
    </row>
    <row r="12" spans="1:7" x14ac:dyDescent="0.25">
      <c r="A12" s="13" t="s">
        <v>211</v>
      </c>
      <c r="B12" s="13" t="s">
        <v>211</v>
      </c>
      <c r="C12" s="13" t="s">
        <v>211</v>
      </c>
      <c r="D12" s="13" t="s">
        <v>211</v>
      </c>
      <c r="E12" s="13" t="s">
        <v>211</v>
      </c>
      <c r="F12" s="13" t="s">
        <v>211</v>
      </c>
    </row>
    <row r="13" spans="1:7" x14ac:dyDescent="0.25">
      <c r="G13" s="6">
        <v>3</v>
      </c>
    </row>
    <row r="14" spans="1:7" x14ac:dyDescent="0.25">
      <c r="A14" s="1" t="s">
        <v>212</v>
      </c>
      <c r="B14" s="1" t="s">
        <v>213</v>
      </c>
      <c r="C14" s="1" t="s">
        <v>214</v>
      </c>
      <c r="D14" s="1" t="s">
        <v>215</v>
      </c>
      <c r="E14" s="1" t="s">
        <v>216</v>
      </c>
      <c r="F14" s="1" t="s">
        <v>217</v>
      </c>
      <c r="G14" s="6">
        <v>61315</v>
      </c>
    </row>
    <row r="15" spans="1:7" x14ac:dyDescent="0.25">
      <c r="A15" s="9" t="s">
        <v>0</v>
      </c>
      <c r="B15" s="4" t="s">
        <v>101</v>
      </c>
      <c r="C15" s="7"/>
      <c r="D15" s="2">
        <v>1</v>
      </c>
      <c r="E15" s="2"/>
      <c r="F15" s="2">
        <f>SUM(F16,F18,F21,F30,F33,F47,F52,F55,F64,F71,F104,F111)</f>
        <v>0</v>
      </c>
      <c r="G15" s="7">
        <v>0</v>
      </c>
    </row>
    <row r="16" spans="1:7" x14ac:dyDescent="0.25">
      <c r="A16" s="9" t="s">
        <v>1</v>
      </c>
      <c r="B16" s="4" t="s">
        <v>102</v>
      </c>
      <c r="C16" s="7"/>
      <c r="D16" s="2"/>
      <c r="E16" s="2"/>
      <c r="F16" s="2">
        <f>SUM(F17)</f>
        <v>0</v>
      </c>
      <c r="G16" s="7">
        <v>0</v>
      </c>
    </row>
    <row r="17" spans="1:7" ht="22.5" x14ac:dyDescent="0.25">
      <c r="A17" s="9" t="s">
        <v>2</v>
      </c>
      <c r="B17" s="5" t="s">
        <v>103</v>
      </c>
      <c r="C17" s="7" t="s">
        <v>201</v>
      </c>
      <c r="D17" s="2">
        <v>23</v>
      </c>
      <c r="E17" s="3"/>
      <c r="F17" s="2">
        <f>ROUND(ROUND(D17*E17,2)*D15,2)</f>
        <v>0</v>
      </c>
      <c r="G17" s="7">
        <v>1</v>
      </c>
    </row>
    <row r="18" spans="1:7" x14ac:dyDescent="0.25">
      <c r="A18" s="9" t="s">
        <v>3</v>
      </c>
      <c r="B18" s="4" t="s">
        <v>104</v>
      </c>
      <c r="C18" s="7"/>
      <c r="D18" s="2"/>
      <c r="E18" s="2"/>
      <c r="F18" s="2">
        <f>SUM(F19,F20)</f>
        <v>0</v>
      </c>
      <c r="G18" s="7">
        <v>0</v>
      </c>
    </row>
    <row r="19" spans="1:7" x14ac:dyDescent="0.25">
      <c r="A19" s="9" t="s">
        <v>4</v>
      </c>
      <c r="B19" s="4" t="s">
        <v>105</v>
      </c>
      <c r="C19" s="7" t="s">
        <v>201</v>
      </c>
      <c r="D19" s="2">
        <v>1</v>
      </c>
      <c r="E19" s="3"/>
      <c r="F19" s="2">
        <f>ROUND(ROUND(D19*E19,2)*D15,2)</f>
        <v>0</v>
      </c>
      <c r="G19" s="7">
        <v>1</v>
      </c>
    </row>
    <row r="20" spans="1:7" x14ac:dyDescent="0.25">
      <c r="A20" s="9" t="s">
        <v>5</v>
      </c>
      <c r="B20" s="4" t="s">
        <v>106</v>
      </c>
      <c r="C20" s="7" t="s">
        <v>201</v>
      </c>
      <c r="D20" s="2">
        <v>1</v>
      </c>
      <c r="E20" s="3"/>
      <c r="F20" s="2">
        <f>ROUND(ROUND(D20*E20,2)*D15,2)</f>
        <v>0</v>
      </c>
      <c r="G20" s="7">
        <v>1</v>
      </c>
    </row>
    <row r="21" spans="1:7" x14ac:dyDescent="0.25">
      <c r="A21" s="9" t="s">
        <v>6</v>
      </c>
      <c r="B21" s="4" t="s">
        <v>107</v>
      </c>
      <c r="C21" s="7"/>
      <c r="D21" s="2"/>
      <c r="E21" s="2"/>
      <c r="F21" s="2">
        <f>SUM(F22,F23,F24,F25,F26,F27,F28,F29)</f>
        <v>0</v>
      </c>
      <c r="G21" s="7">
        <v>0</v>
      </c>
    </row>
    <row r="22" spans="1:7" x14ac:dyDescent="0.25">
      <c r="A22" s="9" t="s">
        <v>7</v>
      </c>
      <c r="B22" s="4" t="s">
        <v>108</v>
      </c>
      <c r="C22" s="7" t="s">
        <v>201</v>
      </c>
      <c r="D22" s="2">
        <v>1500</v>
      </c>
      <c r="E22" s="3"/>
      <c r="F22" s="2">
        <f>ROUND(ROUND(D22*E22,2)*D15,2)</f>
        <v>0</v>
      </c>
      <c r="G22" s="7">
        <v>1</v>
      </c>
    </row>
    <row r="23" spans="1:7" x14ac:dyDescent="0.25">
      <c r="A23" s="9" t="s">
        <v>8</v>
      </c>
      <c r="B23" s="4" t="s">
        <v>109</v>
      </c>
      <c r="C23" s="7" t="s">
        <v>201</v>
      </c>
      <c r="D23" s="2">
        <v>4000</v>
      </c>
      <c r="E23" s="3"/>
      <c r="F23" s="2">
        <f>ROUND(ROUND(D23*E23,2)*D15,2)</f>
        <v>0</v>
      </c>
      <c r="G23" s="7">
        <v>1</v>
      </c>
    </row>
    <row r="24" spans="1:7" x14ac:dyDescent="0.25">
      <c r="A24" s="9" t="s">
        <v>9</v>
      </c>
      <c r="B24" s="4" t="s">
        <v>110</v>
      </c>
      <c r="C24" s="7" t="s">
        <v>201</v>
      </c>
      <c r="D24" s="2">
        <v>1200</v>
      </c>
      <c r="E24" s="3"/>
      <c r="F24" s="2">
        <f>ROUND(ROUND(D24*E24,2)*D15,2)</f>
        <v>0</v>
      </c>
      <c r="G24" s="7">
        <v>1</v>
      </c>
    </row>
    <row r="25" spans="1:7" x14ac:dyDescent="0.25">
      <c r="A25" s="9" t="s">
        <v>10</v>
      </c>
      <c r="B25" s="4" t="s">
        <v>111</v>
      </c>
      <c r="C25" s="7" t="s">
        <v>201</v>
      </c>
      <c r="D25" s="2">
        <v>1200</v>
      </c>
      <c r="E25" s="3"/>
      <c r="F25" s="2">
        <f>ROUND(ROUND(D25*E25,2)*D15,2)</f>
        <v>0</v>
      </c>
      <c r="G25" s="7">
        <v>1</v>
      </c>
    </row>
    <row r="26" spans="1:7" x14ac:dyDescent="0.25">
      <c r="A26" s="9" t="s">
        <v>11</v>
      </c>
      <c r="B26" s="4" t="s">
        <v>112</v>
      </c>
      <c r="C26" s="7" t="s">
        <v>201</v>
      </c>
      <c r="D26" s="2">
        <v>1500</v>
      </c>
      <c r="E26" s="3"/>
      <c r="F26" s="2">
        <f>ROUND(ROUND(D26*E26,2)*D15,2)</f>
        <v>0</v>
      </c>
      <c r="G26" s="7">
        <v>1</v>
      </c>
    </row>
    <row r="27" spans="1:7" x14ac:dyDescent="0.25">
      <c r="A27" s="9" t="s">
        <v>12</v>
      </c>
      <c r="B27" s="4" t="s">
        <v>113</v>
      </c>
      <c r="C27" s="7" t="s">
        <v>201</v>
      </c>
      <c r="D27" s="2">
        <v>1200</v>
      </c>
      <c r="E27" s="3"/>
      <c r="F27" s="2">
        <f>ROUND(ROUND(D27*E27,2)*D15,2)</f>
        <v>0</v>
      </c>
      <c r="G27" s="7">
        <v>1</v>
      </c>
    </row>
    <row r="28" spans="1:7" x14ac:dyDescent="0.25">
      <c r="A28" s="9" t="s">
        <v>13</v>
      </c>
      <c r="B28" s="4" t="s">
        <v>114</v>
      </c>
      <c r="C28" s="7" t="s">
        <v>201</v>
      </c>
      <c r="D28" s="2">
        <v>260</v>
      </c>
      <c r="E28" s="3"/>
      <c r="F28" s="2">
        <f>ROUND(ROUND(D28*E28,2)*D15,2)</f>
        <v>0</v>
      </c>
      <c r="G28" s="7">
        <v>1</v>
      </c>
    </row>
    <row r="29" spans="1:7" x14ac:dyDescent="0.25">
      <c r="A29" s="9" t="s">
        <v>14</v>
      </c>
      <c r="B29" s="4" t="s">
        <v>115</v>
      </c>
      <c r="C29" s="7" t="s">
        <v>201</v>
      </c>
      <c r="D29" s="2">
        <v>2</v>
      </c>
      <c r="E29" s="3"/>
      <c r="F29" s="2">
        <f>ROUND(ROUND(D29*E29,2)*D15,2)</f>
        <v>0</v>
      </c>
      <c r="G29" s="7">
        <v>1</v>
      </c>
    </row>
    <row r="30" spans="1:7" x14ac:dyDescent="0.25">
      <c r="A30" s="9" t="s">
        <v>15</v>
      </c>
      <c r="B30" s="4" t="s">
        <v>116</v>
      </c>
      <c r="C30" s="7"/>
      <c r="D30" s="2"/>
      <c r="E30" s="2"/>
      <c r="F30" s="2">
        <f>SUM(F31,F32)</f>
        <v>0</v>
      </c>
      <c r="G30" s="7">
        <v>0</v>
      </c>
    </row>
    <row r="31" spans="1:7" x14ac:dyDescent="0.25">
      <c r="A31" s="9" t="s">
        <v>16</v>
      </c>
      <c r="B31" s="4" t="s">
        <v>117</v>
      </c>
      <c r="C31" s="7" t="s">
        <v>201</v>
      </c>
      <c r="D31" s="2">
        <v>4</v>
      </c>
      <c r="E31" s="3"/>
      <c r="F31" s="2">
        <f>ROUND(ROUND(D31*E31,2)*D15,2)</f>
        <v>0</v>
      </c>
      <c r="G31" s="7">
        <v>1</v>
      </c>
    </row>
    <row r="32" spans="1:7" ht="22.5" x14ac:dyDescent="0.25">
      <c r="A32" s="9" t="s">
        <v>17</v>
      </c>
      <c r="B32" s="5" t="s">
        <v>118</v>
      </c>
      <c r="C32" s="7" t="s">
        <v>201</v>
      </c>
      <c r="D32" s="2">
        <v>7300</v>
      </c>
      <c r="E32" s="3"/>
      <c r="F32" s="2">
        <f>ROUND(ROUND(D32*E32,2)*D15,2)</f>
        <v>0</v>
      </c>
      <c r="G32" s="7">
        <v>1</v>
      </c>
    </row>
    <row r="33" spans="1:7" ht="22.5" x14ac:dyDescent="0.25">
      <c r="A33" s="9" t="s">
        <v>18</v>
      </c>
      <c r="B33" s="5" t="s">
        <v>119</v>
      </c>
      <c r="C33" s="7"/>
      <c r="D33" s="2"/>
      <c r="E33" s="2"/>
      <c r="F33" s="2">
        <f>SUM(F34,F35,F36,F37,F38,F39,F40,F41,F42,F43,F44,F45,F46)</f>
        <v>0</v>
      </c>
      <c r="G33" s="7">
        <v>0</v>
      </c>
    </row>
    <row r="34" spans="1:7" x14ac:dyDescent="0.25">
      <c r="A34" s="9" t="s">
        <v>19</v>
      </c>
      <c r="B34" s="4" t="s">
        <v>120</v>
      </c>
      <c r="C34" s="7" t="s">
        <v>201</v>
      </c>
      <c r="D34" s="2">
        <v>4</v>
      </c>
      <c r="E34" s="3"/>
      <c r="F34" s="2">
        <f>ROUND(ROUND(D34*E34,2)*D15,2)</f>
        <v>0</v>
      </c>
      <c r="G34" s="7">
        <v>1</v>
      </c>
    </row>
    <row r="35" spans="1:7" x14ac:dyDescent="0.25">
      <c r="A35" s="9" t="s">
        <v>20</v>
      </c>
      <c r="B35" s="4" t="s">
        <v>121</v>
      </c>
      <c r="C35" s="7" t="s">
        <v>201</v>
      </c>
      <c r="D35" s="2">
        <v>6</v>
      </c>
      <c r="E35" s="3"/>
      <c r="F35" s="2">
        <f>ROUND(ROUND(D35*E35,2)*D15,2)</f>
        <v>0</v>
      </c>
      <c r="G35" s="7">
        <v>1</v>
      </c>
    </row>
    <row r="36" spans="1:7" x14ac:dyDescent="0.25">
      <c r="A36" s="9" t="s">
        <v>21</v>
      </c>
      <c r="B36" s="4" t="s">
        <v>122</v>
      </c>
      <c r="C36" s="7" t="s">
        <v>201</v>
      </c>
      <c r="D36" s="2">
        <v>20</v>
      </c>
      <c r="E36" s="3"/>
      <c r="F36" s="2">
        <f>ROUND(ROUND(D36*E36,2)*D15,2)</f>
        <v>0</v>
      </c>
      <c r="G36" s="7">
        <v>1</v>
      </c>
    </row>
    <row r="37" spans="1:7" x14ac:dyDescent="0.25">
      <c r="A37" s="9" t="s">
        <v>22</v>
      </c>
      <c r="B37" s="4" t="s">
        <v>123</v>
      </c>
      <c r="C37" s="7" t="s">
        <v>201</v>
      </c>
      <c r="D37" s="2">
        <v>20</v>
      </c>
      <c r="E37" s="3"/>
      <c r="F37" s="2">
        <f>ROUND(ROUND(D37*E37,2)*D15,2)</f>
        <v>0</v>
      </c>
      <c r="G37" s="7">
        <v>1</v>
      </c>
    </row>
    <row r="38" spans="1:7" x14ac:dyDescent="0.25">
      <c r="A38" s="9" t="s">
        <v>23</v>
      </c>
      <c r="B38" s="4" t="s">
        <v>124</v>
      </c>
      <c r="C38" s="7" t="s">
        <v>201</v>
      </c>
      <c r="D38" s="2">
        <v>6</v>
      </c>
      <c r="E38" s="3"/>
      <c r="F38" s="2">
        <f>ROUND(ROUND(D38*E38,2)*D15,2)</f>
        <v>0</v>
      </c>
      <c r="G38" s="7">
        <v>1</v>
      </c>
    </row>
    <row r="39" spans="1:7" ht="22.5" x14ac:dyDescent="0.25">
      <c r="A39" s="9" t="s">
        <v>24</v>
      </c>
      <c r="B39" s="5" t="s">
        <v>125</v>
      </c>
      <c r="C39" s="7" t="s">
        <v>201</v>
      </c>
      <c r="D39" s="2">
        <v>20</v>
      </c>
      <c r="E39" s="3"/>
      <c r="F39" s="2">
        <f>ROUND(ROUND(D39*E39,2)*D15,2)</f>
        <v>0</v>
      </c>
      <c r="G39" s="7">
        <v>1</v>
      </c>
    </row>
    <row r="40" spans="1:7" ht="22.5" x14ac:dyDescent="0.25">
      <c r="A40" s="9" t="s">
        <v>25</v>
      </c>
      <c r="B40" s="5" t="s">
        <v>126</v>
      </c>
      <c r="C40" s="7" t="s">
        <v>201</v>
      </c>
      <c r="D40" s="2">
        <v>20</v>
      </c>
      <c r="E40" s="3"/>
      <c r="F40" s="2">
        <f>ROUND(ROUND(D40*E40,2)*D15,2)</f>
        <v>0</v>
      </c>
      <c r="G40" s="7">
        <v>1</v>
      </c>
    </row>
    <row r="41" spans="1:7" ht="22.5" x14ac:dyDescent="0.25">
      <c r="A41" s="9" t="s">
        <v>26</v>
      </c>
      <c r="B41" s="5" t="s">
        <v>127</v>
      </c>
      <c r="C41" s="7" t="s">
        <v>201</v>
      </c>
      <c r="D41" s="2">
        <v>10</v>
      </c>
      <c r="E41" s="3"/>
      <c r="F41" s="2">
        <f>ROUND(ROUND(D41*E41,2)*D15,2)</f>
        <v>0</v>
      </c>
      <c r="G41" s="7">
        <v>1</v>
      </c>
    </row>
    <row r="42" spans="1:7" x14ac:dyDescent="0.25">
      <c r="A42" s="9" t="s">
        <v>27</v>
      </c>
      <c r="B42" s="4" t="s">
        <v>128</v>
      </c>
      <c r="C42" s="7" t="s">
        <v>202</v>
      </c>
      <c r="D42" s="2">
        <v>15</v>
      </c>
      <c r="E42" s="3"/>
      <c r="F42" s="2">
        <f>ROUND(ROUND(D42*E42,2)*D15,2)</f>
        <v>0</v>
      </c>
      <c r="G42" s="7">
        <v>1</v>
      </c>
    </row>
    <row r="43" spans="1:7" x14ac:dyDescent="0.25">
      <c r="A43" s="9" t="s">
        <v>28</v>
      </c>
      <c r="B43" s="4" t="s">
        <v>129</v>
      </c>
      <c r="C43" s="7" t="s">
        <v>201</v>
      </c>
      <c r="D43" s="2">
        <v>5</v>
      </c>
      <c r="E43" s="3"/>
      <c r="F43" s="2">
        <f>ROUND(ROUND(D43*E43,2)*D15,2)</f>
        <v>0</v>
      </c>
      <c r="G43" s="7">
        <v>1</v>
      </c>
    </row>
    <row r="44" spans="1:7" ht="33" x14ac:dyDescent="0.25">
      <c r="A44" s="9" t="s">
        <v>29</v>
      </c>
      <c r="B44" s="5" t="s">
        <v>130</v>
      </c>
      <c r="C44" s="7" t="s">
        <v>201</v>
      </c>
      <c r="D44" s="2">
        <v>1</v>
      </c>
      <c r="E44" s="3"/>
      <c r="F44" s="2">
        <f>ROUND(ROUND(D44*E44,2)*D15,2)</f>
        <v>0</v>
      </c>
      <c r="G44" s="7">
        <v>1</v>
      </c>
    </row>
    <row r="45" spans="1:7" x14ac:dyDescent="0.25">
      <c r="A45" s="9" t="s">
        <v>30</v>
      </c>
      <c r="B45" s="4" t="s">
        <v>131</v>
      </c>
      <c r="C45" s="7" t="s">
        <v>201</v>
      </c>
      <c r="D45" s="2">
        <v>200</v>
      </c>
      <c r="E45" s="3"/>
      <c r="F45" s="2">
        <f>ROUND(ROUND(D45*E45,2)*D15,2)</f>
        <v>0</v>
      </c>
      <c r="G45" s="7">
        <v>1</v>
      </c>
    </row>
    <row r="46" spans="1:7" x14ac:dyDescent="0.25">
      <c r="A46" s="9" t="s">
        <v>31</v>
      </c>
      <c r="B46" s="4" t="s">
        <v>132</v>
      </c>
      <c r="C46" s="7" t="s">
        <v>201</v>
      </c>
      <c r="D46" s="2">
        <v>8</v>
      </c>
      <c r="E46" s="3"/>
      <c r="F46" s="2">
        <f>ROUND(ROUND(D46*E46,2)*D15,2)</f>
        <v>0</v>
      </c>
      <c r="G46" s="7">
        <v>1</v>
      </c>
    </row>
    <row r="47" spans="1:7" x14ac:dyDescent="0.25">
      <c r="A47" s="9" t="s">
        <v>32</v>
      </c>
      <c r="B47" s="4" t="s">
        <v>133</v>
      </c>
      <c r="C47" s="7"/>
      <c r="D47" s="2"/>
      <c r="E47" s="2"/>
      <c r="F47" s="2">
        <f>SUM(F48,F49,F50,F51)</f>
        <v>0</v>
      </c>
      <c r="G47" s="7">
        <v>0</v>
      </c>
    </row>
    <row r="48" spans="1:7" ht="22.5" x14ac:dyDescent="0.25">
      <c r="A48" s="9" t="s">
        <v>33</v>
      </c>
      <c r="B48" s="5" t="s">
        <v>134</v>
      </c>
      <c r="C48" s="7" t="s">
        <v>201</v>
      </c>
      <c r="D48" s="2">
        <v>2</v>
      </c>
      <c r="E48" s="3"/>
      <c r="F48" s="2">
        <f>ROUND(ROUND(D48*E48,2)*D15,2)</f>
        <v>0</v>
      </c>
      <c r="G48" s="7">
        <v>1</v>
      </c>
    </row>
    <row r="49" spans="1:7" x14ac:dyDescent="0.25">
      <c r="A49" s="9" t="s">
        <v>34</v>
      </c>
      <c r="B49" s="4" t="s">
        <v>135</v>
      </c>
      <c r="C49" s="7" t="s">
        <v>201</v>
      </c>
      <c r="D49" s="2">
        <v>2</v>
      </c>
      <c r="E49" s="3"/>
      <c r="F49" s="2">
        <f>ROUND(ROUND(D49*E49,2)*D15,2)</f>
        <v>0</v>
      </c>
      <c r="G49" s="7">
        <v>1</v>
      </c>
    </row>
    <row r="50" spans="1:7" ht="33" x14ac:dyDescent="0.25">
      <c r="A50" s="9" t="s">
        <v>35</v>
      </c>
      <c r="B50" s="5" t="s">
        <v>136</v>
      </c>
      <c r="C50" s="7" t="s">
        <v>201</v>
      </c>
      <c r="D50" s="2">
        <v>6</v>
      </c>
      <c r="E50" s="3"/>
      <c r="F50" s="2">
        <f>ROUND(ROUND(D50*E50,2)*D15,2)</f>
        <v>0</v>
      </c>
      <c r="G50" s="7">
        <v>1</v>
      </c>
    </row>
    <row r="51" spans="1:7" x14ac:dyDescent="0.25">
      <c r="A51" s="9" t="s">
        <v>36</v>
      </c>
      <c r="B51" s="4" t="s">
        <v>137</v>
      </c>
      <c r="C51" s="7" t="s">
        <v>201</v>
      </c>
      <c r="D51" s="2">
        <v>6</v>
      </c>
      <c r="E51" s="3"/>
      <c r="F51" s="2">
        <f>ROUND(ROUND(D51*E51,2)*D15,2)</f>
        <v>0</v>
      </c>
      <c r="G51" s="7">
        <v>1</v>
      </c>
    </row>
    <row r="52" spans="1:7" x14ac:dyDescent="0.25">
      <c r="A52" s="9" t="s">
        <v>37</v>
      </c>
      <c r="B52" s="4" t="s">
        <v>138</v>
      </c>
      <c r="C52" s="7"/>
      <c r="D52" s="2"/>
      <c r="E52" s="2"/>
      <c r="F52" s="2">
        <f>SUM(F53,F54)</f>
        <v>0</v>
      </c>
      <c r="G52" s="7">
        <v>0</v>
      </c>
    </row>
    <row r="53" spans="1:7" x14ac:dyDescent="0.25">
      <c r="A53" s="9" t="s">
        <v>38</v>
      </c>
      <c r="B53" s="4" t="s">
        <v>139</v>
      </c>
      <c r="C53" s="7" t="s">
        <v>202</v>
      </c>
      <c r="D53" s="2">
        <v>80</v>
      </c>
      <c r="E53" s="3"/>
      <c r="F53" s="2">
        <f>ROUND(ROUND(D53*E53,2)*D15,2)</f>
        <v>0</v>
      </c>
      <c r="G53" s="7">
        <v>1</v>
      </c>
    </row>
    <row r="54" spans="1:7" x14ac:dyDescent="0.25">
      <c r="A54" s="9" t="s">
        <v>39</v>
      </c>
      <c r="B54" s="4" t="s">
        <v>140</v>
      </c>
      <c r="C54" s="7" t="s">
        <v>202</v>
      </c>
      <c r="D54" s="2">
        <v>80</v>
      </c>
      <c r="E54" s="3"/>
      <c r="F54" s="2">
        <f>ROUND(ROUND(D54*E54,2)*D15,2)</f>
        <v>0</v>
      </c>
      <c r="G54" s="7">
        <v>1</v>
      </c>
    </row>
    <row r="55" spans="1:7" x14ac:dyDescent="0.25">
      <c r="A55" s="9" t="s">
        <v>40</v>
      </c>
      <c r="B55" s="4" t="s">
        <v>141</v>
      </c>
      <c r="C55" s="7"/>
      <c r="D55" s="2"/>
      <c r="E55" s="2"/>
      <c r="F55" s="2">
        <f>SUM(F56,F57,F58,F59,F60,F61,F62,F63)</f>
        <v>0</v>
      </c>
      <c r="G55" s="7">
        <v>0</v>
      </c>
    </row>
    <row r="56" spans="1:7" x14ac:dyDescent="0.25">
      <c r="A56" s="9" t="s">
        <v>41</v>
      </c>
      <c r="B56" s="4" t="s">
        <v>142</v>
      </c>
      <c r="C56" s="7" t="s">
        <v>201</v>
      </c>
      <c r="D56" s="2">
        <v>1</v>
      </c>
      <c r="E56" s="3"/>
      <c r="F56" s="2">
        <f>ROUND(ROUND(D56*E56,2)*D15,2)</f>
        <v>0</v>
      </c>
      <c r="G56" s="7">
        <v>1</v>
      </c>
    </row>
    <row r="57" spans="1:7" x14ac:dyDescent="0.25">
      <c r="A57" s="9" t="s">
        <v>42</v>
      </c>
      <c r="B57" s="4" t="s">
        <v>143</v>
      </c>
      <c r="C57" s="7" t="s">
        <v>201</v>
      </c>
      <c r="D57" s="2">
        <v>2</v>
      </c>
      <c r="E57" s="3"/>
      <c r="F57" s="2">
        <f>ROUND(ROUND(D57*E57,2)*D15,2)</f>
        <v>0</v>
      </c>
      <c r="G57" s="7">
        <v>1</v>
      </c>
    </row>
    <row r="58" spans="1:7" x14ac:dyDescent="0.25">
      <c r="A58" s="9" t="s">
        <v>43</v>
      </c>
      <c r="B58" s="4" t="s">
        <v>131</v>
      </c>
      <c r="C58" s="7" t="s">
        <v>201</v>
      </c>
      <c r="D58" s="2">
        <v>200</v>
      </c>
      <c r="E58" s="3"/>
      <c r="F58" s="2">
        <f>ROUND(ROUND(D58*E58,2)*D15,2)</f>
        <v>0</v>
      </c>
      <c r="G58" s="7">
        <v>1</v>
      </c>
    </row>
    <row r="59" spans="1:7" x14ac:dyDescent="0.25">
      <c r="A59" s="9" t="s">
        <v>44</v>
      </c>
      <c r="B59" s="4" t="s">
        <v>144</v>
      </c>
      <c r="C59" s="7" t="s">
        <v>202</v>
      </c>
      <c r="D59" s="2">
        <v>100</v>
      </c>
      <c r="E59" s="3"/>
      <c r="F59" s="2">
        <f>ROUND(ROUND(D59*E59,2)*D15,2)</f>
        <v>0</v>
      </c>
      <c r="G59" s="7">
        <v>1</v>
      </c>
    </row>
    <row r="60" spans="1:7" x14ac:dyDescent="0.25">
      <c r="A60" s="9" t="s">
        <v>45</v>
      </c>
      <c r="B60" s="4" t="s">
        <v>145</v>
      </c>
      <c r="C60" s="7" t="s">
        <v>201</v>
      </c>
      <c r="D60" s="2">
        <v>1</v>
      </c>
      <c r="E60" s="3"/>
      <c r="F60" s="2">
        <f>ROUND(ROUND(D60*E60,2)*D15,2)</f>
        <v>0</v>
      </c>
      <c r="G60" s="7">
        <v>1</v>
      </c>
    </row>
    <row r="61" spans="1:7" x14ac:dyDescent="0.25">
      <c r="A61" s="9" t="s">
        <v>46</v>
      </c>
      <c r="B61" s="4" t="s">
        <v>146</v>
      </c>
      <c r="C61" s="7" t="s">
        <v>201</v>
      </c>
      <c r="D61" s="2">
        <v>1</v>
      </c>
      <c r="E61" s="3"/>
      <c r="F61" s="2">
        <f>ROUND(ROUND(D61*E61,2)*D15,2)</f>
        <v>0</v>
      </c>
      <c r="G61" s="7">
        <v>1</v>
      </c>
    </row>
    <row r="62" spans="1:7" x14ac:dyDescent="0.25">
      <c r="A62" s="9" t="s">
        <v>47</v>
      </c>
      <c r="B62" s="4" t="s">
        <v>147</v>
      </c>
      <c r="C62" s="7" t="s">
        <v>201</v>
      </c>
      <c r="D62" s="2">
        <v>1</v>
      </c>
      <c r="E62" s="3"/>
      <c r="F62" s="2">
        <f>ROUND(ROUND(D62*E62,2)*D15,2)</f>
        <v>0</v>
      </c>
      <c r="G62" s="7">
        <v>1</v>
      </c>
    </row>
    <row r="63" spans="1:7" x14ac:dyDescent="0.25">
      <c r="A63" s="9" t="s">
        <v>48</v>
      </c>
      <c r="B63" s="4" t="s">
        <v>148</v>
      </c>
      <c r="C63" s="7" t="s">
        <v>201</v>
      </c>
      <c r="D63" s="2">
        <v>1</v>
      </c>
      <c r="E63" s="3"/>
      <c r="F63" s="2">
        <f>ROUND(ROUND(D63*E63,2)*D15,2)</f>
        <v>0</v>
      </c>
      <c r="G63" s="7">
        <v>1</v>
      </c>
    </row>
    <row r="64" spans="1:7" x14ac:dyDescent="0.25">
      <c r="A64" s="9" t="s">
        <v>49</v>
      </c>
      <c r="B64" s="4" t="s">
        <v>149</v>
      </c>
      <c r="C64" s="7"/>
      <c r="D64" s="2"/>
      <c r="E64" s="2"/>
      <c r="F64" s="2">
        <f>SUM(F65,F66,F67,F68,F69,F70)</f>
        <v>0</v>
      </c>
      <c r="G64" s="7">
        <v>0</v>
      </c>
    </row>
    <row r="65" spans="1:7" x14ac:dyDescent="0.25">
      <c r="A65" s="9" t="s">
        <v>50</v>
      </c>
      <c r="B65" s="4" t="s">
        <v>150</v>
      </c>
      <c r="C65" s="7" t="s">
        <v>201</v>
      </c>
      <c r="D65" s="2">
        <v>1</v>
      </c>
      <c r="E65" s="3"/>
      <c r="F65" s="2">
        <f>ROUND(ROUND(D65*E65,2)*D15,2)</f>
        <v>0</v>
      </c>
      <c r="G65" s="7">
        <v>1</v>
      </c>
    </row>
    <row r="66" spans="1:7" x14ac:dyDescent="0.25">
      <c r="A66" s="9" t="s">
        <v>51</v>
      </c>
      <c r="B66" s="4" t="s">
        <v>151</v>
      </c>
      <c r="C66" s="7" t="s">
        <v>201</v>
      </c>
      <c r="D66" s="2">
        <v>1</v>
      </c>
      <c r="E66" s="3"/>
      <c r="F66" s="2">
        <f>ROUND(ROUND(D66*E66,2)*D15,2)</f>
        <v>0</v>
      </c>
      <c r="G66" s="7">
        <v>1</v>
      </c>
    </row>
    <row r="67" spans="1:7" ht="22.5" x14ac:dyDescent="0.25">
      <c r="A67" s="9" t="s">
        <v>52</v>
      </c>
      <c r="B67" s="5" t="s">
        <v>152</v>
      </c>
      <c r="C67" s="7" t="s">
        <v>201</v>
      </c>
      <c r="D67" s="2">
        <v>2</v>
      </c>
      <c r="E67" s="3"/>
      <c r="F67" s="2">
        <f>ROUND(ROUND(D67*E67,2)*D15,2)</f>
        <v>0</v>
      </c>
      <c r="G67" s="7">
        <v>1</v>
      </c>
    </row>
    <row r="68" spans="1:7" x14ac:dyDescent="0.25">
      <c r="A68" s="9" t="s">
        <v>53</v>
      </c>
      <c r="B68" s="4" t="s">
        <v>153</v>
      </c>
      <c r="C68" s="7" t="s">
        <v>201</v>
      </c>
      <c r="D68" s="2">
        <v>2</v>
      </c>
      <c r="E68" s="3"/>
      <c r="F68" s="2">
        <f>ROUND(ROUND(D68*E68,2)*D15,2)</f>
        <v>0</v>
      </c>
      <c r="G68" s="7">
        <v>1</v>
      </c>
    </row>
    <row r="69" spans="1:7" x14ac:dyDescent="0.25">
      <c r="A69" s="9" t="s">
        <v>54</v>
      </c>
      <c r="B69" s="4" t="s">
        <v>154</v>
      </c>
      <c r="C69" s="7" t="s">
        <v>201</v>
      </c>
      <c r="D69" s="2">
        <v>3</v>
      </c>
      <c r="E69" s="3"/>
      <c r="F69" s="2">
        <f>ROUND(ROUND(D69*E69,2)*D15,2)</f>
        <v>0</v>
      </c>
      <c r="G69" s="7">
        <v>1</v>
      </c>
    </row>
    <row r="70" spans="1:7" x14ac:dyDescent="0.25">
      <c r="A70" s="9" t="s">
        <v>55</v>
      </c>
      <c r="B70" s="4" t="s">
        <v>155</v>
      </c>
      <c r="C70" s="7" t="s">
        <v>201</v>
      </c>
      <c r="D70" s="2">
        <v>2</v>
      </c>
      <c r="E70" s="3"/>
      <c r="F70" s="2">
        <f>ROUND(ROUND(D70*E70,2)*D15,2)</f>
        <v>0</v>
      </c>
      <c r="G70" s="7">
        <v>1</v>
      </c>
    </row>
    <row r="71" spans="1:7" ht="22.5" x14ac:dyDescent="0.25">
      <c r="A71" s="9" t="s">
        <v>56</v>
      </c>
      <c r="B71" s="5" t="s">
        <v>156</v>
      </c>
      <c r="C71" s="7"/>
      <c r="D71" s="2"/>
      <c r="E71" s="2"/>
      <c r="F71" s="2">
        <f>SUM(F72,F73,F74,F75,F76,F77,F78,F79,F80,F81,F82,F83,F84,F85,F86,F87,F88,F89,F90,F91,F92,F93,F94,F95,F96,F97,F98,F99,F100,F101,F102,F103)</f>
        <v>0</v>
      </c>
      <c r="G71" s="7">
        <v>0</v>
      </c>
    </row>
    <row r="72" spans="1:7" x14ac:dyDescent="0.25">
      <c r="A72" s="9" t="s">
        <v>57</v>
      </c>
      <c r="B72" s="4" t="s">
        <v>157</v>
      </c>
      <c r="C72" s="7" t="s">
        <v>201</v>
      </c>
      <c r="D72" s="2">
        <v>1</v>
      </c>
      <c r="E72" s="3"/>
      <c r="F72" s="2">
        <f>ROUND(ROUND(D72*E72,2)*D15,2)</f>
        <v>0</v>
      </c>
      <c r="G72" s="7">
        <v>1</v>
      </c>
    </row>
    <row r="73" spans="1:7" ht="33" x14ac:dyDescent="0.25">
      <c r="A73" s="9" t="s">
        <v>58</v>
      </c>
      <c r="B73" s="5" t="s">
        <v>158</v>
      </c>
      <c r="C73" s="7" t="s">
        <v>201</v>
      </c>
      <c r="D73" s="2">
        <v>2</v>
      </c>
      <c r="E73" s="3"/>
      <c r="F73" s="2">
        <f>ROUND(ROUND(D73*E73,2)*D15,2)</f>
        <v>0</v>
      </c>
      <c r="G73" s="7">
        <v>1</v>
      </c>
    </row>
    <row r="74" spans="1:7" x14ac:dyDescent="0.25">
      <c r="A74" s="9" t="s">
        <v>59</v>
      </c>
      <c r="B74" s="4" t="s">
        <v>159</v>
      </c>
      <c r="C74" s="7" t="s">
        <v>201</v>
      </c>
      <c r="D74" s="2">
        <v>1</v>
      </c>
      <c r="E74" s="3"/>
      <c r="F74" s="2">
        <f>ROUND(ROUND(D74*E74,2)*D15,2)</f>
        <v>0</v>
      </c>
      <c r="G74" s="7">
        <v>1</v>
      </c>
    </row>
    <row r="75" spans="1:7" x14ac:dyDescent="0.25">
      <c r="A75" s="9" t="s">
        <v>60</v>
      </c>
      <c r="B75" s="4" t="s">
        <v>160</v>
      </c>
      <c r="C75" s="7" t="s">
        <v>201</v>
      </c>
      <c r="D75" s="2">
        <v>1</v>
      </c>
      <c r="E75" s="3"/>
      <c r="F75" s="2">
        <f>ROUND(ROUND(D75*E75,2)*D15,2)</f>
        <v>0</v>
      </c>
      <c r="G75" s="7">
        <v>1</v>
      </c>
    </row>
    <row r="76" spans="1:7" ht="22.5" x14ac:dyDescent="0.25">
      <c r="A76" s="9" t="s">
        <v>61</v>
      </c>
      <c r="B76" s="5" t="s">
        <v>161</v>
      </c>
      <c r="C76" s="7" t="s">
        <v>201</v>
      </c>
      <c r="D76" s="2">
        <v>2</v>
      </c>
      <c r="E76" s="3"/>
      <c r="F76" s="2">
        <f>ROUND(ROUND(D76*E76,2)*D15,2)</f>
        <v>0</v>
      </c>
      <c r="G76" s="7">
        <v>1</v>
      </c>
    </row>
    <row r="77" spans="1:7" x14ac:dyDescent="0.25">
      <c r="A77" s="9" t="s">
        <v>62</v>
      </c>
      <c r="B77" s="4" t="s">
        <v>162</v>
      </c>
      <c r="C77" s="7" t="s">
        <v>201</v>
      </c>
      <c r="D77" s="2">
        <v>1</v>
      </c>
      <c r="E77" s="3"/>
      <c r="F77" s="2">
        <f>ROUND(ROUND(D77*E77,2)*D15,2)</f>
        <v>0</v>
      </c>
      <c r="G77" s="7">
        <v>1</v>
      </c>
    </row>
    <row r="78" spans="1:7" x14ac:dyDescent="0.25">
      <c r="A78" s="9" t="s">
        <v>63</v>
      </c>
      <c r="B78" s="4" t="s">
        <v>163</v>
      </c>
      <c r="C78" s="7" t="s">
        <v>201</v>
      </c>
      <c r="D78" s="2">
        <v>4</v>
      </c>
      <c r="E78" s="3"/>
      <c r="F78" s="2">
        <f>ROUND(ROUND(D78*E78,2)*D15,2)</f>
        <v>0</v>
      </c>
      <c r="G78" s="7">
        <v>1</v>
      </c>
    </row>
    <row r="79" spans="1:7" ht="33" x14ac:dyDescent="0.25">
      <c r="A79" s="9" t="s">
        <v>64</v>
      </c>
      <c r="B79" s="5" t="s">
        <v>164</v>
      </c>
      <c r="C79" s="7" t="s">
        <v>201</v>
      </c>
      <c r="D79" s="2">
        <v>2</v>
      </c>
      <c r="E79" s="3"/>
      <c r="F79" s="2">
        <f>ROUND(ROUND(D79*E79,2)*D15,2)</f>
        <v>0</v>
      </c>
      <c r="G79" s="7">
        <v>1</v>
      </c>
    </row>
    <row r="80" spans="1:7" x14ac:dyDescent="0.25">
      <c r="A80" s="9" t="s">
        <v>65</v>
      </c>
      <c r="B80" s="4" t="s">
        <v>165</v>
      </c>
      <c r="C80" s="7" t="s">
        <v>201</v>
      </c>
      <c r="D80" s="2">
        <v>2</v>
      </c>
      <c r="E80" s="3"/>
      <c r="F80" s="2">
        <f>ROUND(ROUND(D80*E80,2)*D15,2)</f>
        <v>0</v>
      </c>
      <c r="G80" s="7">
        <v>1</v>
      </c>
    </row>
    <row r="81" spans="1:7" x14ac:dyDescent="0.25">
      <c r="A81" s="9" t="s">
        <v>66</v>
      </c>
      <c r="B81" s="4" t="s">
        <v>166</v>
      </c>
      <c r="C81" s="7" t="s">
        <v>201</v>
      </c>
      <c r="D81" s="2">
        <v>1</v>
      </c>
      <c r="E81" s="3"/>
      <c r="F81" s="2">
        <f>ROUND(ROUND(D81*E81,2)*D15,2)</f>
        <v>0</v>
      </c>
      <c r="G81" s="7">
        <v>1</v>
      </c>
    </row>
    <row r="82" spans="1:7" x14ac:dyDescent="0.25">
      <c r="A82" s="9" t="s">
        <v>67</v>
      </c>
      <c r="B82" s="4" t="s">
        <v>167</v>
      </c>
      <c r="C82" s="7" t="s">
        <v>201</v>
      </c>
      <c r="D82" s="2">
        <v>2</v>
      </c>
      <c r="E82" s="3"/>
      <c r="F82" s="2">
        <f>ROUND(ROUND(D82*E82,2)*D15,2)</f>
        <v>0</v>
      </c>
      <c r="G82" s="7">
        <v>1</v>
      </c>
    </row>
    <row r="83" spans="1:7" x14ac:dyDescent="0.25">
      <c r="A83" s="9" t="s">
        <v>68</v>
      </c>
      <c r="B83" s="4" t="s">
        <v>168</v>
      </c>
      <c r="C83" s="7" t="s">
        <v>201</v>
      </c>
      <c r="D83" s="2">
        <v>2</v>
      </c>
      <c r="E83" s="3"/>
      <c r="F83" s="2">
        <f>ROUND(ROUND(D83*E83,2)*D15,2)</f>
        <v>0</v>
      </c>
      <c r="G83" s="7">
        <v>1</v>
      </c>
    </row>
    <row r="84" spans="1:7" x14ac:dyDescent="0.25">
      <c r="A84" s="9" t="s">
        <v>69</v>
      </c>
      <c r="B84" s="4" t="s">
        <v>169</v>
      </c>
      <c r="C84" s="7" t="s">
        <v>201</v>
      </c>
      <c r="D84" s="2">
        <v>1</v>
      </c>
      <c r="E84" s="3"/>
      <c r="F84" s="2">
        <f>ROUND(ROUND(D84*E84,2)*D15,2)</f>
        <v>0</v>
      </c>
      <c r="G84" s="7">
        <v>1</v>
      </c>
    </row>
    <row r="85" spans="1:7" x14ac:dyDescent="0.25">
      <c r="A85" s="9" t="s">
        <v>70</v>
      </c>
      <c r="B85" s="4" t="s">
        <v>170</v>
      </c>
      <c r="C85" s="7" t="s">
        <v>201</v>
      </c>
      <c r="D85" s="2">
        <v>2</v>
      </c>
      <c r="E85" s="3"/>
      <c r="F85" s="2">
        <f>ROUND(ROUND(D85*E85,2)*D15,2)</f>
        <v>0</v>
      </c>
      <c r="G85" s="7">
        <v>1</v>
      </c>
    </row>
    <row r="86" spans="1:7" x14ac:dyDescent="0.25">
      <c r="A86" s="9" t="s">
        <v>71</v>
      </c>
      <c r="B86" s="4" t="s">
        <v>171</v>
      </c>
      <c r="C86" s="7" t="s">
        <v>201</v>
      </c>
      <c r="D86" s="2">
        <v>3</v>
      </c>
      <c r="E86" s="3"/>
      <c r="F86" s="2">
        <f>ROUND(ROUND(D86*E86,2)*D15,2)</f>
        <v>0</v>
      </c>
      <c r="G86" s="7">
        <v>1</v>
      </c>
    </row>
    <row r="87" spans="1:7" x14ac:dyDescent="0.25">
      <c r="A87" s="9" t="s">
        <v>72</v>
      </c>
      <c r="B87" s="4" t="s">
        <v>172</v>
      </c>
      <c r="C87" s="7" t="s">
        <v>201</v>
      </c>
      <c r="D87" s="2">
        <v>5</v>
      </c>
      <c r="E87" s="3"/>
      <c r="F87" s="2">
        <f>ROUND(ROUND(D87*E87,2)*D15,2)</f>
        <v>0</v>
      </c>
      <c r="G87" s="7">
        <v>1</v>
      </c>
    </row>
    <row r="88" spans="1:7" x14ac:dyDescent="0.25">
      <c r="A88" s="9" t="s">
        <v>73</v>
      </c>
      <c r="B88" s="4" t="s">
        <v>173</v>
      </c>
      <c r="C88" s="7" t="s">
        <v>201</v>
      </c>
      <c r="D88" s="2">
        <v>30</v>
      </c>
      <c r="E88" s="3"/>
      <c r="F88" s="2">
        <f>ROUND(ROUND(D88*E88,2)*D15,2)</f>
        <v>0</v>
      </c>
      <c r="G88" s="7">
        <v>1</v>
      </c>
    </row>
    <row r="89" spans="1:7" x14ac:dyDescent="0.25">
      <c r="A89" s="9" t="s">
        <v>74</v>
      </c>
      <c r="B89" s="4" t="s">
        <v>174</v>
      </c>
      <c r="C89" s="7" t="s">
        <v>201</v>
      </c>
      <c r="D89" s="2">
        <v>30</v>
      </c>
      <c r="E89" s="3"/>
      <c r="F89" s="2">
        <f>ROUND(ROUND(D89*E89,2)*D15,2)</f>
        <v>0</v>
      </c>
      <c r="G89" s="7">
        <v>1</v>
      </c>
    </row>
    <row r="90" spans="1:7" x14ac:dyDescent="0.25">
      <c r="A90" s="9" t="s">
        <v>75</v>
      </c>
      <c r="B90" s="4" t="s">
        <v>175</v>
      </c>
      <c r="C90" s="7" t="s">
        <v>201</v>
      </c>
      <c r="D90" s="2">
        <v>15</v>
      </c>
      <c r="E90" s="3"/>
      <c r="F90" s="2">
        <f>ROUND(ROUND(D90*E90,2)*D15,2)</f>
        <v>0</v>
      </c>
      <c r="G90" s="7">
        <v>1</v>
      </c>
    </row>
    <row r="91" spans="1:7" x14ac:dyDescent="0.25">
      <c r="A91" s="9" t="s">
        <v>76</v>
      </c>
      <c r="B91" s="4" t="s">
        <v>176</v>
      </c>
      <c r="C91" s="7" t="s">
        <v>201</v>
      </c>
      <c r="D91" s="2">
        <v>1</v>
      </c>
      <c r="E91" s="3"/>
      <c r="F91" s="2">
        <f>ROUND(ROUND(D91*E91,2)*D15,2)</f>
        <v>0</v>
      </c>
      <c r="G91" s="7">
        <v>1</v>
      </c>
    </row>
    <row r="92" spans="1:7" x14ac:dyDescent="0.25">
      <c r="A92" s="9" t="s">
        <v>77</v>
      </c>
      <c r="B92" s="4" t="s">
        <v>177</v>
      </c>
      <c r="C92" s="7" t="s">
        <v>201</v>
      </c>
      <c r="D92" s="2">
        <v>2</v>
      </c>
      <c r="E92" s="3"/>
      <c r="F92" s="2">
        <f>ROUND(ROUND(D92*E92,2)*D15,2)</f>
        <v>0</v>
      </c>
      <c r="G92" s="7">
        <v>1</v>
      </c>
    </row>
    <row r="93" spans="1:7" x14ac:dyDescent="0.25">
      <c r="A93" s="9" t="s">
        <v>78</v>
      </c>
      <c r="B93" s="4" t="s">
        <v>178</v>
      </c>
      <c r="C93" s="7" t="s">
        <v>201</v>
      </c>
      <c r="D93" s="2">
        <v>1</v>
      </c>
      <c r="E93" s="3"/>
      <c r="F93" s="2">
        <f>ROUND(ROUND(D93*E93,2)*D15,2)</f>
        <v>0</v>
      </c>
      <c r="G93" s="7">
        <v>1</v>
      </c>
    </row>
    <row r="94" spans="1:7" x14ac:dyDescent="0.25">
      <c r="A94" s="9" t="s">
        <v>79</v>
      </c>
      <c r="B94" s="4" t="s">
        <v>179</v>
      </c>
      <c r="C94" s="7" t="s">
        <v>201</v>
      </c>
      <c r="D94" s="2">
        <v>2</v>
      </c>
      <c r="E94" s="3"/>
      <c r="F94" s="2">
        <f>ROUND(ROUND(D94*E94,2)*D15,2)</f>
        <v>0</v>
      </c>
      <c r="G94" s="7">
        <v>1</v>
      </c>
    </row>
    <row r="95" spans="1:7" x14ac:dyDescent="0.25">
      <c r="A95" s="9" t="s">
        <v>80</v>
      </c>
      <c r="B95" s="4" t="s">
        <v>180</v>
      </c>
      <c r="C95" s="7" t="s">
        <v>201</v>
      </c>
      <c r="D95" s="2">
        <v>1</v>
      </c>
      <c r="E95" s="3"/>
      <c r="F95" s="2">
        <f>ROUND(ROUND(D95*E95,2)*D15,2)</f>
        <v>0</v>
      </c>
      <c r="G95" s="7">
        <v>1</v>
      </c>
    </row>
    <row r="96" spans="1:7" x14ac:dyDescent="0.25">
      <c r="A96" s="9" t="s">
        <v>81</v>
      </c>
      <c r="B96" s="4" t="s">
        <v>181</v>
      </c>
      <c r="C96" s="7" t="s">
        <v>201</v>
      </c>
      <c r="D96" s="2">
        <v>1</v>
      </c>
      <c r="E96" s="3"/>
      <c r="F96" s="2">
        <f>ROUND(ROUND(D96*E96,2)*D15,2)</f>
        <v>0</v>
      </c>
      <c r="G96" s="7">
        <v>1</v>
      </c>
    </row>
    <row r="97" spans="1:7" x14ac:dyDescent="0.25">
      <c r="A97" s="9" t="s">
        <v>82</v>
      </c>
      <c r="B97" s="4" t="s">
        <v>182</v>
      </c>
      <c r="C97" s="7" t="s">
        <v>201</v>
      </c>
      <c r="D97" s="2">
        <v>1</v>
      </c>
      <c r="E97" s="3"/>
      <c r="F97" s="2">
        <f>ROUND(ROUND(D97*E97,2)*D15,2)</f>
        <v>0</v>
      </c>
      <c r="G97" s="7">
        <v>1</v>
      </c>
    </row>
    <row r="98" spans="1:7" x14ac:dyDescent="0.25">
      <c r="A98" s="9" t="s">
        <v>83</v>
      </c>
      <c r="B98" s="4" t="s">
        <v>183</v>
      </c>
      <c r="C98" s="7" t="s">
        <v>201</v>
      </c>
      <c r="D98" s="2">
        <v>3</v>
      </c>
      <c r="E98" s="3"/>
      <c r="F98" s="2">
        <f>ROUND(ROUND(D98*E98,2)*D15,2)</f>
        <v>0</v>
      </c>
      <c r="G98" s="7">
        <v>1</v>
      </c>
    </row>
    <row r="99" spans="1:7" x14ac:dyDescent="0.25">
      <c r="A99" s="9" t="s">
        <v>84</v>
      </c>
      <c r="B99" s="4" t="s">
        <v>184</v>
      </c>
      <c r="C99" s="7" t="s">
        <v>201</v>
      </c>
      <c r="D99" s="2">
        <v>1</v>
      </c>
      <c r="E99" s="3"/>
      <c r="F99" s="2">
        <f>ROUND(ROUND(D99*E99,2)*D15,2)</f>
        <v>0</v>
      </c>
      <c r="G99" s="7">
        <v>1</v>
      </c>
    </row>
    <row r="100" spans="1:7" x14ac:dyDescent="0.25">
      <c r="A100" s="9" t="s">
        <v>85</v>
      </c>
      <c r="B100" s="4" t="s">
        <v>185</v>
      </c>
      <c r="C100" s="7" t="s">
        <v>201</v>
      </c>
      <c r="D100" s="2">
        <v>2</v>
      </c>
      <c r="E100" s="3"/>
      <c r="F100" s="2">
        <f>ROUND(ROUND(D100*E100,2)*D15,2)</f>
        <v>0</v>
      </c>
      <c r="G100" s="7">
        <v>1</v>
      </c>
    </row>
    <row r="101" spans="1:7" x14ac:dyDescent="0.25">
      <c r="A101" s="9" t="s">
        <v>86</v>
      </c>
      <c r="B101" s="4" t="s">
        <v>186</v>
      </c>
      <c r="C101" s="7" t="s">
        <v>201</v>
      </c>
      <c r="D101" s="2">
        <v>50</v>
      </c>
      <c r="E101" s="3"/>
      <c r="F101" s="2">
        <f>ROUND(ROUND(D101*E101,2)*D15,2)</f>
        <v>0</v>
      </c>
      <c r="G101" s="7">
        <v>1</v>
      </c>
    </row>
    <row r="102" spans="1:7" x14ac:dyDescent="0.25">
      <c r="A102" s="9" t="s">
        <v>87</v>
      </c>
      <c r="B102" s="4" t="s">
        <v>187</v>
      </c>
      <c r="C102" s="7" t="s">
        <v>201</v>
      </c>
      <c r="D102" s="2">
        <v>150</v>
      </c>
      <c r="E102" s="3"/>
      <c r="F102" s="2">
        <f>ROUND(ROUND(D102*E102,2)*D15,2)</f>
        <v>0</v>
      </c>
      <c r="G102" s="7">
        <v>1</v>
      </c>
    </row>
    <row r="103" spans="1:7" x14ac:dyDescent="0.25">
      <c r="A103" s="9" t="s">
        <v>88</v>
      </c>
      <c r="B103" s="4" t="s">
        <v>188</v>
      </c>
      <c r="C103" s="7" t="s">
        <v>201</v>
      </c>
      <c r="D103" s="2">
        <v>400</v>
      </c>
      <c r="E103" s="3"/>
      <c r="F103" s="2">
        <f>ROUND(ROUND(D103*E103,2)*D15,2)</f>
        <v>0</v>
      </c>
      <c r="G103" s="7">
        <v>1</v>
      </c>
    </row>
    <row r="104" spans="1:7" x14ac:dyDescent="0.25">
      <c r="A104" s="9" t="s">
        <v>89</v>
      </c>
      <c r="B104" s="4" t="s">
        <v>189</v>
      </c>
      <c r="C104" s="7"/>
      <c r="D104" s="2"/>
      <c r="E104" s="2"/>
      <c r="F104" s="2">
        <f>SUM(F105,F106,F107,F108,F109,F110)</f>
        <v>0</v>
      </c>
      <c r="G104" s="7">
        <v>0</v>
      </c>
    </row>
    <row r="105" spans="1:7" x14ac:dyDescent="0.25">
      <c r="A105" s="9" t="s">
        <v>90</v>
      </c>
      <c r="B105" s="4" t="s">
        <v>190</v>
      </c>
      <c r="C105" s="7" t="s">
        <v>201</v>
      </c>
      <c r="D105" s="2">
        <v>200</v>
      </c>
      <c r="E105" s="3"/>
      <c r="F105" s="2">
        <f>ROUND(ROUND(D105*E105,2)*D15,2)</f>
        <v>0</v>
      </c>
      <c r="G105" s="7">
        <v>1</v>
      </c>
    </row>
    <row r="106" spans="1:7" x14ac:dyDescent="0.25">
      <c r="A106" s="9" t="s">
        <v>91</v>
      </c>
      <c r="B106" s="4" t="s">
        <v>191</v>
      </c>
      <c r="C106" s="7" t="s">
        <v>201</v>
      </c>
      <c r="D106" s="2">
        <v>200</v>
      </c>
      <c r="E106" s="3"/>
      <c r="F106" s="2">
        <f>ROUND(ROUND(D106*E106,2)*D15,2)</f>
        <v>0</v>
      </c>
      <c r="G106" s="7">
        <v>1</v>
      </c>
    </row>
    <row r="107" spans="1:7" x14ac:dyDescent="0.25">
      <c r="A107" s="9" t="s">
        <v>92</v>
      </c>
      <c r="B107" s="4" t="s">
        <v>192</v>
      </c>
      <c r="C107" s="7" t="s">
        <v>201</v>
      </c>
      <c r="D107" s="2">
        <v>10</v>
      </c>
      <c r="E107" s="3"/>
      <c r="F107" s="2">
        <f>ROUND(ROUND(D107*E107,2)*D15,2)</f>
        <v>0</v>
      </c>
      <c r="G107" s="7">
        <v>1</v>
      </c>
    </row>
    <row r="108" spans="1:7" x14ac:dyDescent="0.25">
      <c r="A108" s="9" t="s">
        <v>93</v>
      </c>
      <c r="B108" s="4" t="s">
        <v>193</v>
      </c>
      <c r="C108" s="7" t="s">
        <v>201</v>
      </c>
      <c r="D108" s="2">
        <v>20</v>
      </c>
      <c r="E108" s="3"/>
      <c r="F108" s="2">
        <f>ROUND(ROUND(D108*E108,2)*D15,2)</f>
        <v>0</v>
      </c>
      <c r="G108" s="7">
        <v>1</v>
      </c>
    </row>
    <row r="109" spans="1:7" x14ac:dyDescent="0.25">
      <c r="A109" s="9" t="s">
        <v>94</v>
      </c>
      <c r="B109" s="4" t="s">
        <v>194</v>
      </c>
      <c r="C109" s="7" t="s">
        <v>201</v>
      </c>
      <c r="D109" s="2">
        <v>10</v>
      </c>
      <c r="E109" s="3"/>
      <c r="F109" s="2">
        <f>ROUND(ROUND(D109*E109,2)*D15,2)</f>
        <v>0</v>
      </c>
      <c r="G109" s="7">
        <v>1</v>
      </c>
    </row>
    <row r="110" spans="1:7" x14ac:dyDescent="0.25">
      <c r="A110" s="9" t="s">
        <v>95</v>
      </c>
      <c r="B110" s="4" t="s">
        <v>195</v>
      </c>
      <c r="C110" s="7" t="s">
        <v>201</v>
      </c>
      <c r="D110" s="2">
        <v>2</v>
      </c>
      <c r="E110" s="3"/>
      <c r="F110" s="2">
        <f>ROUND(ROUND(D110*E110,2)*D15,2)</f>
        <v>0</v>
      </c>
      <c r="G110" s="7">
        <v>1</v>
      </c>
    </row>
    <row r="111" spans="1:7" x14ac:dyDescent="0.25">
      <c r="A111" s="9" t="s">
        <v>96</v>
      </c>
      <c r="B111" s="4" t="s">
        <v>196</v>
      </c>
      <c r="C111" s="7"/>
      <c r="D111" s="2"/>
      <c r="E111" s="2"/>
      <c r="F111" s="2">
        <f>SUM(F112,F113,F114,F115)</f>
        <v>0</v>
      </c>
      <c r="G111" s="7">
        <v>0</v>
      </c>
    </row>
    <row r="112" spans="1:7" x14ac:dyDescent="0.25">
      <c r="A112" s="9" t="s">
        <v>97</v>
      </c>
      <c r="B112" s="4" t="s">
        <v>197</v>
      </c>
      <c r="C112" s="7" t="s">
        <v>201</v>
      </c>
      <c r="D112" s="2">
        <v>3</v>
      </c>
      <c r="E112" s="3"/>
      <c r="F112" s="2">
        <f>ROUND(ROUND(D112*E112,2)*D15,2)</f>
        <v>0</v>
      </c>
      <c r="G112" s="7">
        <v>1</v>
      </c>
    </row>
    <row r="113" spans="1:7" x14ac:dyDescent="0.25">
      <c r="A113" s="9" t="s">
        <v>98</v>
      </c>
      <c r="B113" s="4" t="s">
        <v>198</v>
      </c>
      <c r="C113" s="7" t="s">
        <v>201</v>
      </c>
      <c r="D113" s="2">
        <v>35</v>
      </c>
      <c r="E113" s="3"/>
      <c r="F113" s="2">
        <f>ROUND(ROUND(D113*E113,2)*D15,2)</f>
        <v>0</v>
      </c>
      <c r="G113" s="7">
        <v>1</v>
      </c>
    </row>
    <row r="114" spans="1:7" x14ac:dyDescent="0.25">
      <c r="A114" s="9" t="s">
        <v>99</v>
      </c>
      <c r="B114" s="4" t="s">
        <v>199</v>
      </c>
      <c r="C114" s="7" t="s">
        <v>201</v>
      </c>
      <c r="D114" s="2">
        <v>200</v>
      </c>
      <c r="E114" s="3"/>
      <c r="F114" s="2">
        <f>ROUND(ROUND(D114*E114,2)*D15,2)</f>
        <v>0</v>
      </c>
      <c r="G114" s="7">
        <v>1</v>
      </c>
    </row>
    <row r="115" spans="1:7" x14ac:dyDescent="0.25">
      <c r="A115" s="9" t="s">
        <v>100</v>
      </c>
      <c r="B115" s="4" t="s">
        <v>200</v>
      </c>
      <c r="C115" s="7" t="s">
        <v>201</v>
      </c>
      <c r="D115" s="2">
        <v>2</v>
      </c>
      <c r="E115" s="3"/>
      <c r="F115" s="2">
        <f>ROUND(ROUND(D115*E115,2)*D15,2)</f>
        <v>0</v>
      </c>
      <c r="G115" s="7">
        <v>1</v>
      </c>
    </row>
    <row r="118" spans="1:7" x14ac:dyDescent="0.25">
      <c r="A118" s="13"/>
      <c r="B118" s="13"/>
      <c r="C118" s="13"/>
      <c r="D118" s="13"/>
      <c r="E118" s="13"/>
      <c r="F118" s="13"/>
      <c r="G118" s="13"/>
    </row>
    <row r="119" spans="1:7" x14ac:dyDescent="0.25">
      <c r="A119" s="13"/>
      <c r="B119" s="13"/>
      <c r="C119" s="13"/>
      <c r="D119" s="13"/>
      <c r="E119" s="13"/>
      <c r="F119" s="13"/>
      <c r="G119" s="13"/>
    </row>
  </sheetData>
  <sheetProtection sheet="1" objects="1" scenarios="1"/>
  <mergeCells count="5">
    <mergeCell ref="A1:G1"/>
    <mergeCell ref="A11:F11"/>
    <mergeCell ref="A12:F12"/>
    <mergeCell ref="A118:G118"/>
    <mergeCell ref="A119:G1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L210092.2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BEN HUR PEREIRA SANTOS</cp:lastModifiedBy>
  <dcterms:modified xsi:type="dcterms:W3CDTF">2021-08-04T18:26:04Z</dcterms:modified>
</cp:coreProperties>
</file>