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ss\Documents\00_PBH_HomeOffice\Licitacao\Licitacao\2021\Licitacao_Obra_CentroConvivenciaDandara\ProcessoDigital_CentroConvivenciaDandara\"/>
    </mc:Choice>
  </mc:AlternateContent>
  <bookViews>
    <workbookView xWindow="-108" yWindow="-108" windowWidth="23256" windowHeight="12576" tabRatio="644"/>
  </bookViews>
  <sheets>
    <sheet name="Crono Geral" sheetId="27" r:id="rId1"/>
  </sheets>
  <externalReferences>
    <externalReference r:id="rId2"/>
  </externalReferences>
  <definedNames>
    <definedName name="_xlnm.Print_Area" localSheetId="0">'Crono Geral'!$B$1:$X$63</definedName>
    <definedName name="_xlnm.Database" localSheetId="0">#REF!</definedName>
    <definedName name="_xlnm.Database">#REF!</definedName>
    <definedName name="MortesMultiplica">[1]Parametros!$B$6</definedName>
    <definedName name="NotaTotal">'[1]Base 201 municípios'!$CA$208</definedName>
    <definedName name="SomaPeso">[1]Parametros!$B$1</definedName>
    <definedName name="TabPeso">[1]Parametros!$D$5:$F$18</definedName>
    <definedName name="UsaMortes">[1]Parametros!$B$5</definedName>
    <definedName name="Verba">'[1]Base 201 municípios'!$CB$2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27" l="1"/>
  <c r="H60" i="27" s="1"/>
  <c r="L59" i="27"/>
  <c r="L60" i="27" s="1"/>
  <c r="P59" i="27"/>
  <c r="P60" i="27" s="1"/>
  <c r="T59" i="27"/>
  <c r="T60" i="27" s="1"/>
  <c r="D59" i="27"/>
  <c r="X60" i="27"/>
  <c r="X59" i="27" l="1"/>
  <c r="X63" i="27" s="1"/>
  <c r="D60" i="27"/>
  <c r="T61" i="27"/>
  <c r="L61" i="27"/>
  <c r="H61" i="27"/>
  <c r="P61" i="27"/>
  <c r="D61" i="27"/>
  <c r="D62" i="27" s="1"/>
  <c r="H62" i="27" l="1"/>
  <c r="L62" i="27" s="1"/>
  <c r="P62" i="27" s="1"/>
  <c r="T62" i="27" s="1"/>
</calcChain>
</file>

<file path=xl/sharedStrings.xml><?xml version="1.0" encoding="utf-8"?>
<sst xmlns="http://schemas.openxmlformats.org/spreadsheetml/2006/main" count="92" uniqueCount="74">
  <si>
    <t>3.2</t>
  </si>
  <si>
    <t>TRABALHOS EM TERRA</t>
  </si>
  <si>
    <t>1</t>
  </si>
  <si>
    <t>VALOR</t>
  </si>
  <si>
    <t>ITEM</t>
  </si>
  <si>
    <t>Percentual acumulado</t>
  </si>
  <si>
    <t>Percentual mensal</t>
  </si>
  <si>
    <t>Total acumulado (R$)</t>
  </si>
  <si>
    <t>Total mensal (R$)</t>
  </si>
  <si>
    <t>2</t>
  </si>
  <si>
    <t>DO ITEM</t>
  </si>
  <si>
    <t>4a.</t>
  </si>
  <si>
    <t>3a.</t>
  </si>
  <si>
    <t>2a.</t>
  </si>
  <si>
    <t>1a.</t>
  </si>
  <si>
    <t>5º</t>
  </si>
  <si>
    <t>4º</t>
  </si>
  <si>
    <t>3º</t>
  </si>
  <si>
    <t>2º</t>
  </si>
  <si>
    <t>1º</t>
  </si>
  <si>
    <t>SERVIÇO</t>
  </si>
  <si>
    <t xml:space="preserve">CRONOGRAMA FÍSICO-FINANCEIRO                </t>
  </si>
  <si>
    <t>DEMOLIÇOES E REMOÇOES</t>
  </si>
  <si>
    <t>DRENAGEM</t>
  </si>
  <si>
    <t>POSTO DE VIGILÂNCIA DE OBRA</t>
  </si>
  <si>
    <t>01.00.00</t>
  </si>
  <si>
    <t>02.00.00</t>
  </si>
  <si>
    <t>INSTALAÇAO DA OBRA</t>
  </si>
  <si>
    <t>03.00.00</t>
  </si>
  <si>
    <t>04.00.00</t>
  </si>
  <si>
    <t>FUNDAÇOES</t>
  </si>
  <si>
    <t>05.00.00</t>
  </si>
  <si>
    <t>06.00.00</t>
  </si>
  <si>
    <t>GALERIA CELULAR E/OU CONTENÇOES</t>
  </si>
  <si>
    <t>ESTRUTURAS DE CONCRETO E METALICA</t>
  </si>
  <si>
    <t>07.00.00</t>
  </si>
  <si>
    <t>62.00.00</t>
  </si>
  <si>
    <t>32.00.00</t>
  </si>
  <si>
    <t>PROJETOS</t>
  </si>
  <si>
    <t>ADMINISTRAÇÃO DA OBRA</t>
  </si>
  <si>
    <t>09.00.00</t>
  </si>
  <si>
    <t>22.00.00</t>
  </si>
  <si>
    <t>21.00.00</t>
  </si>
  <si>
    <t>11.00.00</t>
  </si>
  <si>
    <t>13.00.00</t>
  </si>
  <si>
    <t>17.00.00</t>
  </si>
  <si>
    <t>18.00.00</t>
  </si>
  <si>
    <t>19.00.00</t>
  </si>
  <si>
    <t>ALVENARIAS E DIVISOES</t>
  </si>
  <si>
    <t>IMPERMEABILIZAÇOES E ISOLAMENTOS</t>
  </si>
  <si>
    <t>INSTALAÇAO ELETRICA E TELEFONICA</t>
  </si>
  <si>
    <t>SERRALHERIA</t>
  </si>
  <si>
    <t>PINTURA</t>
  </si>
  <si>
    <t>SERVICOS DIVERSOS</t>
  </si>
  <si>
    <t>URBANIZAÇAO E OBRAS COMPLEMENTARES</t>
  </si>
  <si>
    <t>PROJETO: IMPLANTAÇÃO DE QUADRA POLIESPORTIVA, COM ARQUIBANCADA, ILUMINAÇÃO E SANITÁRIO - “CENTRO DE CONVIVÊNCIA DANDARA</t>
  </si>
  <si>
    <t>LOCAIS:  DANDARA</t>
  </si>
  <si>
    <t>REGIONAL: PAMPULHA</t>
  </si>
  <si>
    <t>08.00.00</t>
  </si>
  <si>
    <t>COBERTURAS E FORROS</t>
  </si>
  <si>
    <t>10.00.00</t>
  </si>
  <si>
    <t>INSTALAÇÃO HIDRO-SANITÁRIA, INCÊNDIO E GÁS</t>
  </si>
  <si>
    <t>12.00.00</t>
  </si>
  <si>
    <t>ESQUADRIAS DE MADEIRA</t>
  </si>
  <si>
    <t>14.00.00</t>
  </si>
  <si>
    <t>15.00.00</t>
  </si>
  <si>
    <t>REVESTIMENTOS</t>
  </si>
  <si>
    <t>PISOS, RODAPÉS, SOLEIRAS E PEITORIS</t>
  </si>
  <si>
    <t>20.00.00</t>
  </si>
  <si>
    <t>PAVIMENTAÇÃO</t>
  </si>
  <si>
    <t>23.00.00</t>
  </si>
  <si>
    <t>ENSAIOS/TOPOGRAFIA</t>
  </si>
  <si>
    <t>65.00.00</t>
  </si>
  <si>
    <t>INVESTIGAÇÕES GEOTÉCNICAS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</si>
</sst>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General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sz val="10"/>
      <name val="Courier New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ourier New"/>
      <family val="3"/>
    </font>
    <font>
      <sz val="10"/>
      <name val="Arial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9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7" fontId="3" fillId="0" borderId="0"/>
    <xf numFmtId="0" fontId="8" fillId="0" borderId="0"/>
    <xf numFmtId="0" fontId="2" fillId="12" borderId="1" applyNumberFormat="0" applyFont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2" fillId="0" borderId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97">
    <xf numFmtId="0" fontId="0" fillId="0" borderId="0" xfId="0"/>
    <xf numFmtId="167" fontId="3" fillId="0" borderId="0" xfId="20"/>
    <xf numFmtId="167" fontId="3" fillId="0" borderId="0" xfId="20" applyAlignment="1">
      <alignment wrapText="1"/>
    </xf>
    <xf numFmtId="49" fontId="3" fillId="0" borderId="0" xfId="20" applyNumberFormat="1"/>
    <xf numFmtId="1" fontId="4" fillId="0" borderId="0" xfId="20" applyNumberFormat="1" applyFont="1"/>
    <xf numFmtId="49" fontId="6" fillId="0" borderId="2" xfId="20" applyNumberFormat="1" applyFont="1" applyFill="1" applyBorder="1" applyAlignment="1" applyProtection="1">
      <alignment horizontal="center"/>
    </xf>
    <xf numFmtId="49" fontId="6" fillId="0" borderId="3" xfId="20" applyNumberFormat="1" applyFont="1" applyFill="1" applyBorder="1" applyAlignment="1" applyProtection="1">
      <alignment horizontal="center"/>
    </xf>
    <xf numFmtId="49" fontId="6" fillId="0" borderId="4" xfId="20" applyNumberFormat="1" applyFont="1" applyFill="1" applyBorder="1" applyAlignment="1" applyProtection="1">
      <alignment horizontal="center"/>
    </xf>
    <xf numFmtId="49" fontId="6" fillId="0" borderId="3" xfId="20" applyNumberFormat="1" applyFont="1" applyFill="1" applyBorder="1"/>
    <xf numFmtId="49" fontId="5" fillId="0" borderId="3" xfId="20" applyNumberFormat="1" applyFont="1" applyFill="1" applyBorder="1" applyAlignment="1" applyProtection="1">
      <protection locked="0"/>
    </xf>
    <xf numFmtId="49" fontId="6" fillId="0" borderId="5" xfId="20" applyNumberFormat="1" applyFont="1" applyFill="1" applyBorder="1" applyAlignment="1">
      <alignment horizontal="center"/>
    </xf>
    <xf numFmtId="49" fontId="3" fillId="0" borderId="6" xfId="20" applyNumberFormat="1" applyBorder="1" applyAlignment="1" applyProtection="1">
      <alignment horizontal="left"/>
    </xf>
    <xf numFmtId="49" fontId="7" fillId="0" borderId="6" xfId="20" applyNumberFormat="1" applyFont="1" applyBorder="1" applyAlignment="1" applyProtection="1">
      <alignment horizontal="center"/>
    </xf>
    <xf numFmtId="49" fontId="7" fillId="0" borderId="6" xfId="20" applyNumberFormat="1" applyFont="1" applyBorder="1" applyAlignment="1">
      <alignment horizontal="center"/>
    </xf>
    <xf numFmtId="49" fontId="14" fillId="0" borderId="9" xfId="20" applyNumberFormat="1" applyFont="1" applyBorder="1"/>
    <xf numFmtId="167" fontId="12" fillId="0" borderId="0" xfId="20" applyFont="1" applyBorder="1" applyAlignment="1">
      <alignment horizontal="center" wrapText="1"/>
    </xf>
    <xf numFmtId="167" fontId="12" fillId="0" borderId="0" xfId="20" applyFont="1" applyBorder="1" applyAlignment="1">
      <alignment horizontal="center"/>
    </xf>
    <xf numFmtId="167" fontId="12" fillId="0" borderId="0" xfId="20" applyFont="1" applyBorder="1" applyAlignment="1">
      <alignment horizontal="left"/>
    </xf>
    <xf numFmtId="167" fontId="12" fillId="0" borderId="0" xfId="20" applyFont="1" applyBorder="1" applyAlignment="1"/>
    <xf numFmtId="49" fontId="12" fillId="0" borderId="9" xfId="20" applyNumberFormat="1" applyFont="1" applyBorder="1" applyAlignment="1">
      <alignment horizontal="center"/>
    </xf>
    <xf numFmtId="49" fontId="12" fillId="0" borderId="0" xfId="20" applyNumberFormat="1" applyFont="1" applyBorder="1" applyAlignment="1">
      <alignment horizontal="center"/>
    </xf>
    <xf numFmtId="167" fontId="14" fillId="0" borderId="0" xfId="20" applyFont="1" applyBorder="1"/>
    <xf numFmtId="49" fontId="12" fillId="0" borderId="9" xfId="20" applyNumberFormat="1" applyFont="1" applyBorder="1" applyAlignment="1" applyProtection="1">
      <alignment horizontal="center"/>
    </xf>
    <xf numFmtId="49" fontId="14" fillId="0" borderId="11" xfId="20" applyNumberFormat="1" applyFont="1" applyBorder="1" applyAlignment="1" applyProtection="1">
      <alignment horizontal="left"/>
    </xf>
    <xf numFmtId="167" fontId="15" fillId="0" borderId="12" xfId="20" applyFont="1" applyBorder="1" applyAlignment="1" applyProtection="1">
      <alignment horizontal="left" wrapText="1"/>
      <protection locked="0"/>
    </xf>
    <xf numFmtId="167" fontId="14" fillId="0" borderId="12" xfId="20" applyFont="1" applyBorder="1"/>
    <xf numFmtId="167" fontId="12" fillId="0" borderId="12" xfId="20" applyFont="1" applyBorder="1"/>
    <xf numFmtId="49" fontId="13" fillId="0" borderId="14" xfId="20" applyNumberFormat="1" applyFont="1" applyFill="1" applyBorder="1" applyAlignment="1">
      <alignment horizontal="center"/>
    </xf>
    <xf numFmtId="167" fontId="13" fillId="0" borderId="14" xfId="20" applyFont="1" applyFill="1" applyBorder="1" applyAlignment="1">
      <alignment horizontal="center" wrapText="1"/>
    </xf>
    <xf numFmtId="167" fontId="13" fillId="0" borderId="15" xfId="20" applyFont="1" applyFill="1" applyBorder="1" applyAlignment="1" applyProtection="1">
      <alignment horizontal="center"/>
    </xf>
    <xf numFmtId="10" fontId="18" fillId="14" borderId="17" xfId="20" applyNumberFormat="1" applyFont="1" applyFill="1" applyBorder="1" applyAlignment="1" applyProtection="1">
      <alignment horizontal="center" vertical="center"/>
    </xf>
    <xf numFmtId="10" fontId="19" fillId="0" borderId="17" xfId="20" applyNumberFormat="1" applyFont="1" applyFill="1" applyBorder="1" applyAlignment="1" applyProtection="1">
      <alignment horizontal="center" vertical="center"/>
    </xf>
    <xf numFmtId="10" fontId="18" fillId="0" borderId="17" xfId="20" applyNumberFormat="1" applyFont="1" applyFill="1" applyBorder="1" applyAlignment="1" applyProtection="1">
      <alignment horizontal="center" vertical="center"/>
    </xf>
    <xf numFmtId="10" fontId="18" fillId="0" borderId="18" xfId="20" applyNumberFormat="1" applyFont="1" applyFill="1" applyBorder="1" applyAlignment="1" applyProtection="1">
      <alignment horizontal="center" vertical="center"/>
    </xf>
    <xf numFmtId="10" fontId="19" fillId="16" borderId="17" xfId="20" applyNumberFormat="1" applyFont="1" applyFill="1" applyBorder="1" applyAlignment="1" applyProtection="1">
      <alignment horizontal="center" vertical="center"/>
    </xf>
    <xf numFmtId="49" fontId="18" fillId="0" borderId="21" xfId="20" applyNumberFormat="1" applyFont="1" applyFill="1" applyBorder="1" applyAlignment="1" applyProtection="1">
      <alignment horizontal="center"/>
    </xf>
    <xf numFmtId="167" fontId="17" fillId="0" borderId="8" xfId="20" applyFont="1" applyFill="1" applyBorder="1" applyAlignment="1" applyProtection="1">
      <alignment horizontal="right" wrapText="1"/>
    </xf>
    <xf numFmtId="49" fontId="18" fillId="0" borderId="11" xfId="20" applyNumberFormat="1" applyFont="1" applyFill="1" applyBorder="1" applyAlignment="1" applyProtection="1">
      <alignment horizontal="center"/>
    </xf>
    <xf numFmtId="167" fontId="17" fillId="0" borderId="19" xfId="20" applyFont="1" applyFill="1" applyBorder="1" applyAlignment="1" applyProtection="1">
      <alignment horizontal="right" wrapText="1"/>
    </xf>
    <xf numFmtId="167" fontId="17" fillId="0" borderId="22" xfId="20" applyFont="1" applyFill="1" applyBorder="1" applyAlignment="1" applyProtection="1">
      <alignment horizontal="right" wrapText="1"/>
    </xf>
    <xf numFmtId="0" fontId="22" fillId="0" borderId="0" xfId="0" applyFont="1"/>
    <xf numFmtId="4" fontId="7" fillId="0" borderId="0" xfId="20" applyNumberFormat="1" applyFont="1"/>
    <xf numFmtId="10" fontId="18" fillId="16" borderId="17" xfId="20" applyNumberFormat="1" applyFont="1" applyFill="1" applyBorder="1" applyAlignment="1" applyProtection="1">
      <alignment horizontal="center" vertical="center"/>
    </xf>
    <xf numFmtId="10" fontId="18" fillId="16" borderId="18" xfId="20" applyNumberFormat="1" applyFont="1" applyFill="1" applyBorder="1" applyAlignment="1" applyProtection="1">
      <alignment horizontal="center" vertical="center"/>
    </xf>
    <xf numFmtId="167" fontId="12" fillId="0" borderId="10" xfId="20" applyFont="1" applyBorder="1" applyAlignment="1">
      <alignment horizontal="right"/>
    </xf>
    <xf numFmtId="4" fontId="12" fillId="0" borderId="10" xfId="20" applyNumberFormat="1" applyFont="1" applyBorder="1" applyAlignment="1">
      <alignment horizontal="right"/>
    </xf>
    <xf numFmtId="4" fontId="16" fillId="0" borderId="13" xfId="20" applyNumberFormat="1" applyFont="1" applyBorder="1" applyAlignment="1" applyProtection="1">
      <alignment horizontal="right"/>
      <protection locked="0"/>
    </xf>
    <xf numFmtId="167" fontId="27" fillId="0" borderId="0" xfId="20" applyFont="1" applyAlignment="1">
      <alignment horizontal="right"/>
    </xf>
    <xf numFmtId="167" fontId="22" fillId="0" borderId="0" xfId="20" applyFont="1" applyAlignment="1">
      <alignment horizontal="right" vertical="center"/>
    </xf>
    <xf numFmtId="167" fontId="22" fillId="0" borderId="0" xfId="20" applyFont="1" applyAlignment="1">
      <alignment horizontal="right"/>
    </xf>
    <xf numFmtId="4" fontId="23" fillId="0" borderId="20" xfId="20" applyNumberFormat="1" applyFont="1" applyFill="1" applyBorder="1" applyAlignment="1" applyProtection="1">
      <alignment horizontal="right"/>
    </xf>
    <xf numFmtId="4" fontId="26" fillId="0" borderId="20" xfId="20" applyNumberFormat="1" applyFont="1" applyFill="1" applyBorder="1" applyAlignment="1" applyProtection="1">
      <alignment horizontal="right"/>
    </xf>
    <xf numFmtId="4" fontId="24" fillId="0" borderId="35" xfId="25" applyNumberFormat="1" applyFont="1" applyFill="1" applyBorder="1" applyAlignment="1" applyProtection="1">
      <alignment horizontal="right"/>
    </xf>
    <xf numFmtId="4" fontId="24" fillId="0" borderId="35" xfId="20" applyNumberFormat="1" applyFont="1" applyBorder="1" applyAlignment="1">
      <alignment horizontal="right" wrapText="1"/>
    </xf>
    <xf numFmtId="4" fontId="26" fillId="0" borderId="35" xfId="20" applyNumberFormat="1" applyFont="1" applyFill="1" applyBorder="1" applyAlignment="1" applyProtection="1">
      <alignment horizontal="right"/>
    </xf>
    <xf numFmtId="4" fontId="26" fillId="0" borderId="32" xfId="20" applyNumberFormat="1" applyFont="1" applyFill="1" applyBorder="1" applyAlignment="1" applyProtection="1">
      <alignment horizontal="right"/>
    </xf>
    <xf numFmtId="4" fontId="26" fillId="0" borderId="36" xfId="20" applyNumberFormat="1" applyFont="1" applyFill="1" applyBorder="1" applyAlignment="1" applyProtection="1">
      <alignment horizontal="right" wrapText="1"/>
    </xf>
    <xf numFmtId="4" fontId="24" fillId="0" borderId="32" xfId="20" applyNumberFormat="1" applyFont="1" applyBorder="1" applyAlignment="1">
      <alignment horizontal="right" wrapText="1"/>
    </xf>
    <xf numFmtId="4" fontId="24" fillId="0" borderId="36" xfId="21" applyNumberFormat="1" applyFont="1" applyFill="1" applyBorder="1" applyAlignment="1">
      <alignment horizontal="right"/>
    </xf>
    <xf numFmtId="10" fontId="18" fillId="15" borderId="15" xfId="20" applyNumberFormat="1" applyFont="1" applyFill="1" applyBorder="1" applyAlignment="1" applyProtection="1">
      <alignment horizontal="center" vertical="center"/>
      <protection locked="0"/>
    </xf>
    <xf numFmtId="10" fontId="18" fillId="15" borderId="16" xfId="20" applyNumberFormat="1" applyFont="1" applyFill="1" applyBorder="1" applyAlignment="1" applyProtection="1">
      <alignment horizontal="center" vertical="center"/>
      <protection locked="0"/>
    </xf>
    <xf numFmtId="10" fontId="18" fillId="15" borderId="26" xfId="20" applyNumberFormat="1" applyFont="1" applyFill="1" applyBorder="1" applyAlignment="1" applyProtection="1">
      <alignment horizontal="center" vertical="center"/>
      <protection locked="0"/>
    </xf>
    <xf numFmtId="10" fontId="18" fillId="15" borderId="37" xfId="20" applyNumberFormat="1" applyFont="1" applyFill="1" applyBorder="1" applyAlignment="1" applyProtection="1">
      <alignment horizontal="center" vertical="center"/>
      <protection locked="0"/>
    </xf>
    <xf numFmtId="167" fontId="18" fillId="0" borderId="23" xfId="20" applyFont="1" applyFill="1" applyBorder="1" applyAlignment="1">
      <alignment horizontal="left" vertical="center" wrapText="1"/>
    </xf>
    <xf numFmtId="167" fontId="18" fillId="0" borderId="31" xfId="20" applyFont="1" applyFill="1" applyBorder="1" applyAlignment="1">
      <alignment horizontal="left" vertical="center" wrapText="1"/>
    </xf>
    <xf numFmtId="49" fontId="25" fillId="0" borderId="36" xfId="20" applyNumberFormat="1" applyFont="1" applyFill="1" applyBorder="1" applyAlignment="1" applyProtection="1">
      <alignment horizontal="center" vertical="center"/>
      <protection locked="0"/>
    </xf>
    <xf numFmtId="49" fontId="25" fillId="0" borderId="34" xfId="20" applyNumberFormat="1" applyFont="1" applyFill="1" applyBorder="1" applyAlignment="1" applyProtection="1">
      <alignment horizontal="center" vertical="center"/>
      <protection locked="0"/>
    </xf>
    <xf numFmtId="167" fontId="18" fillId="0" borderId="38" xfId="20" applyFont="1" applyFill="1" applyBorder="1" applyAlignment="1">
      <alignment horizontal="left" vertical="center" wrapText="1"/>
    </xf>
    <xf numFmtId="167" fontId="18" fillId="0" borderId="24" xfId="20" applyFont="1" applyFill="1" applyBorder="1" applyAlignment="1">
      <alignment horizontal="left" vertical="center" wrapText="1"/>
    </xf>
    <xf numFmtId="49" fontId="25" fillId="0" borderId="33" xfId="20" applyNumberFormat="1" applyFont="1" applyFill="1" applyBorder="1" applyAlignment="1">
      <alignment horizontal="right" vertical="center"/>
    </xf>
    <xf numFmtId="49" fontId="25" fillId="0" borderId="34" xfId="20" applyNumberFormat="1" applyFont="1" applyFill="1" applyBorder="1" applyAlignment="1">
      <alignment horizontal="right" vertical="center"/>
    </xf>
    <xf numFmtId="49" fontId="25" fillId="0" borderId="33" xfId="20" applyNumberFormat="1" applyFont="1" applyFill="1" applyBorder="1" applyAlignment="1" applyProtection="1">
      <alignment horizontal="left" vertical="center"/>
      <protection locked="0"/>
    </xf>
    <xf numFmtId="49" fontId="25" fillId="0" borderId="32" xfId="20" applyNumberFormat="1" applyFont="1" applyFill="1" applyBorder="1" applyAlignment="1" applyProtection="1">
      <alignment horizontal="left" vertical="center"/>
      <protection locked="0"/>
    </xf>
    <xf numFmtId="0" fontId="20" fillId="13" borderId="0" xfId="20" applyNumberFormat="1" applyFont="1" applyFill="1" applyBorder="1" applyAlignment="1">
      <alignment horizontal="left"/>
    </xf>
    <xf numFmtId="0" fontId="20" fillId="13" borderId="0" xfId="20" applyNumberFormat="1" applyFont="1" applyFill="1" applyBorder="1" applyAlignment="1">
      <alignment horizontal="left" wrapText="1"/>
    </xf>
    <xf numFmtId="167" fontId="18" fillId="0" borderId="23" xfId="20" applyFont="1" applyFill="1" applyBorder="1" applyAlignment="1">
      <alignment horizontal="center" vertical="center" wrapText="1"/>
    </xf>
    <xf numFmtId="167" fontId="18" fillId="0" borderId="24" xfId="20" applyFont="1" applyFill="1" applyBorder="1" applyAlignment="1">
      <alignment horizontal="center" vertical="center" wrapText="1"/>
    </xf>
    <xf numFmtId="10" fontId="18" fillId="0" borderId="15" xfId="20" applyNumberFormat="1" applyFont="1" applyFill="1" applyBorder="1" applyAlignment="1" applyProtection="1">
      <alignment horizontal="center" vertical="center"/>
      <protection locked="0"/>
    </xf>
    <xf numFmtId="10" fontId="18" fillId="0" borderId="16" xfId="20" applyNumberFormat="1" applyFont="1" applyFill="1" applyBorder="1" applyAlignment="1" applyProtection="1">
      <alignment horizontal="center" vertical="center"/>
      <protection locked="0"/>
    </xf>
    <xf numFmtId="10" fontId="18" fillId="0" borderId="26" xfId="20" applyNumberFormat="1" applyFont="1" applyFill="1" applyBorder="1" applyAlignment="1" applyProtection="1">
      <alignment horizontal="center" vertical="center"/>
      <protection locked="0"/>
    </xf>
    <xf numFmtId="49" fontId="13" fillId="0" borderId="28" xfId="20" applyNumberFormat="1" applyFont="1" applyFill="1" applyBorder="1" applyAlignment="1">
      <alignment horizontal="center"/>
    </xf>
    <xf numFmtId="49" fontId="13" fillId="0" borderId="29" xfId="20" applyNumberFormat="1" applyFont="1" applyFill="1" applyBorder="1" applyAlignment="1">
      <alignment horizontal="center"/>
    </xf>
    <xf numFmtId="49" fontId="13" fillId="0" borderId="30" xfId="20" applyNumberFormat="1" applyFont="1" applyFill="1" applyBorder="1" applyAlignment="1">
      <alignment horizontal="center"/>
    </xf>
    <xf numFmtId="167" fontId="21" fillId="0" borderId="0" xfId="20" applyFont="1" applyBorder="1" applyAlignment="1">
      <alignment horizontal="left"/>
    </xf>
    <xf numFmtId="4" fontId="18" fillId="0" borderId="27" xfId="20" applyNumberFormat="1" applyFont="1" applyFill="1" applyBorder="1" applyAlignment="1" applyProtection="1">
      <alignment horizontal="center"/>
    </xf>
    <xf numFmtId="4" fontId="18" fillId="0" borderId="17" xfId="20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4" fontId="18" fillId="0" borderId="25" xfId="20" applyNumberFormat="1" applyFont="1" applyFill="1" applyBorder="1" applyAlignment="1" applyProtection="1">
      <alignment horizontal="center"/>
    </xf>
    <xf numFmtId="0" fontId="25" fillId="0" borderId="33" xfId="21" applyFont="1" applyFill="1" applyBorder="1" applyAlignment="1">
      <alignment horizontal="left" vertical="center"/>
    </xf>
    <xf numFmtId="0" fontId="25" fillId="0" borderId="34" xfId="21" applyFont="1" applyFill="1" applyBorder="1" applyAlignment="1">
      <alignment horizontal="left" vertical="center"/>
    </xf>
    <xf numFmtId="49" fontId="25" fillId="0" borderId="35" xfId="20" applyNumberFormat="1" applyFont="1" applyFill="1" applyBorder="1" applyAlignment="1" applyProtection="1">
      <alignment horizontal="left" vertical="center"/>
      <protection locked="0"/>
    </xf>
    <xf numFmtId="49" fontId="25" fillId="0" borderId="36" xfId="20" applyNumberFormat="1" applyFont="1" applyFill="1" applyBorder="1" applyAlignment="1">
      <alignment horizontal="right" vertical="center"/>
    </xf>
    <xf numFmtId="49" fontId="7" fillId="0" borderId="0" xfId="20" applyNumberFormat="1" applyFont="1" applyBorder="1" applyAlignment="1">
      <alignment horizontal="center"/>
    </xf>
    <xf numFmtId="167" fontId="12" fillId="0" borderId="0" xfId="20" applyFont="1" applyBorder="1" applyAlignment="1">
      <alignment horizontal="right"/>
    </xf>
    <xf numFmtId="167" fontId="3" fillId="0" borderId="0" xfId="20" applyBorder="1"/>
    <xf numFmtId="49" fontId="13" fillId="0" borderId="7" xfId="20" applyNumberFormat="1" applyFont="1" applyFill="1" applyBorder="1" applyAlignment="1" applyProtection="1">
      <alignment horizontal="center"/>
    </xf>
    <xf numFmtId="167" fontId="13" fillId="0" borderId="7" xfId="20" applyFont="1" applyFill="1" applyBorder="1" applyAlignment="1" applyProtection="1">
      <alignment horizontal="center" wrapText="1"/>
    </xf>
  </cellXfs>
  <cellStyles count="3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Campo do Assistente de dados" xfId="13"/>
    <cellStyle name="Canto do Assistente de dados" xfId="14"/>
    <cellStyle name="Categoria do Assistente de dados" xfId="15"/>
    <cellStyle name="Excel Built-in Normal" xfId="16"/>
    <cellStyle name="Excel Built-in Normal 1" xfId="17"/>
    <cellStyle name="Hiperlink 2" xfId="18"/>
    <cellStyle name="Moeda 2" xfId="19"/>
    <cellStyle name="Normal" xfId="0" builtinId="0"/>
    <cellStyle name="Normal 2" xfId="20"/>
    <cellStyle name="Normal 3" xfId="21"/>
    <cellStyle name="Nota 2" xfId="22"/>
    <cellStyle name="Resultado do Assistente de dados" xfId="23"/>
    <cellStyle name="Separador de milhares 2" xfId="24"/>
    <cellStyle name="Separador de milhares 3" xfId="25"/>
    <cellStyle name="Separador de milhares 4" xfId="26"/>
    <cellStyle name="Separador de milhares 5" xfId="27"/>
    <cellStyle name="Título do Assistente de dados" xfId="28"/>
    <cellStyle name="Valor do Assistente de dados" xfId="29"/>
    <cellStyle name="Vírgula 2" xfId="3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58177</xdr:rowOff>
    </xdr:from>
    <xdr:to>
      <xdr:col>10</xdr:col>
      <xdr:colOff>85725</xdr:colOff>
      <xdr:row>5</xdr:row>
      <xdr:rowOff>123824</xdr:rowOff>
    </xdr:to>
    <xdr:pic>
      <xdr:nvPicPr>
        <xdr:cNvPr id="10462" name="Imagem 2" descr="Descrição: Descrição: marcas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7727"/>
          <a:ext cx="6791325" cy="1589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3_03_2012\municipios_prioritarios_286_FINAL__regionaliza&#231;&#227;o_21_mar_2012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Base 201 municípios"/>
      <sheetName val="Recursos"/>
      <sheetName val="Tabela Regiões_Grupos PAC"/>
      <sheetName val="Memória"/>
      <sheetName val="Hierarquização pesos soma"/>
      <sheetName val="Hierarquização 201"/>
    </sheetNames>
    <sheetDataSet>
      <sheetData sheetId="0" refreshError="1">
        <row r="1">
          <cell r="B1" t="str">
            <v>não</v>
          </cell>
        </row>
        <row r="5">
          <cell r="B5" t="str">
            <v>sim</v>
          </cell>
          <cell r="D5">
            <v>1</v>
          </cell>
          <cell r="E5">
            <v>50</v>
          </cell>
          <cell r="F5">
            <v>4</v>
          </cell>
        </row>
        <row r="6">
          <cell r="B6">
            <v>4</v>
          </cell>
          <cell r="D6">
            <v>51</v>
          </cell>
          <cell r="E6">
            <v>100</v>
          </cell>
          <cell r="F6">
            <v>3</v>
          </cell>
        </row>
        <row r="7">
          <cell r="D7">
            <v>101</v>
          </cell>
          <cell r="E7">
            <v>150</v>
          </cell>
          <cell r="F7">
            <v>2</v>
          </cell>
        </row>
        <row r="8">
          <cell r="D8">
            <v>151</v>
          </cell>
          <cell r="E8">
            <v>201</v>
          </cell>
          <cell r="F8">
            <v>1</v>
          </cell>
        </row>
        <row r="9">
          <cell r="D9">
            <v>202</v>
          </cell>
        </row>
      </sheetData>
      <sheetData sheetId="1" refreshError="1">
        <row r="2">
          <cell r="CB2">
            <v>9000</v>
          </cell>
        </row>
        <row r="208">
          <cell r="CA208">
            <v>254.00192557448651</v>
          </cell>
        </row>
      </sheetData>
      <sheetData sheetId="2"/>
      <sheetData sheetId="3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72"/>
  <sheetViews>
    <sheetView showZeros="0" tabSelected="1" view="pageBreakPreview" topLeftCell="B1" zoomScale="80" zoomScaleSheetLayoutView="80" workbookViewId="0">
      <selection activeCell="Y8" sqref="Y8"/>
    </sheetView>
  </sheetViews>
  <sheetFormatPr defaultColWidth="16.5546875" defaultRowHeight="15.6"/>
  <cols>
    <col min="1" max="1" width="7.44140625" style="3" hidden="1" customWidth="1"/>
    <col min="2" max="2" width="12.44140625" style="3" customWidth="1"/>
    <col min="3" max="3" width="39" style="2" customWidth="1"/>
    <col min="4" max="23" width="8.6640625" style="1" customWidth="1"/>
    <col min="24" max="24" width="18.44140625" style="47" bestFit="1" customWidth="1"/>
    <col min="25" max="25" width="16.5546875" style="1"/>
    <col min="26" max="26" width="32.88671875" style="1" customWidth="1"/>
    <col min="27" max="16384" width="16.5546875" style="1"/>
  </cols>
  <sheetData>
    <row r="1" spans="1:24" s="94" customFormat="1" ht="49.2" customHeight="1">
      <c r="A1" s="92"/>
      <c r="B1" s="20"/>
      <c r="C1" s="15"/>
      <c r="D1" s="16"/>
      <c r="E1" s="16"/>
      <c r="F1" s="16"/>
      <c r="G1" s="16"/>
      <c r="H1" s="16"/>
      <c r="I1" s="16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93"/>
    </row>
    <row r="2" spans="1:24" ht="19.2">
      <c r="A2" s="13"/>
      <c r="B2" s="14"/>
      <c r="C2" s="15"/>
      <c r="D2" s="16"/>
      <c r="E2" s="16"/>
      <c r="F2" s="16"/>
      <c r="G2" s="16"/>
      <c r="H2" s="16"/>
      <c r="I2" s="16"/>
      <c r="J2" s="17"/>
      <c r="K2" s="17"/>
      <c r="L2" s="17"/>
      <c r="M2" s="18"/>
      <c r="N2" s="18"/>
      <c r="O2" s="18"/>
      <c r="P2" s="18"/>
      <c r="Q2" s="83" t="s">
        <v>21</v>
      </c>
      <c r="R2" s="83"/>
      <c r="S2" s="83"/>
      <c r="T2" s="83"/>
      <c r="U2" s="83"/>
      <c r="V2" s="83"/>
      <c r="W2" s="83"/>
      <c r="X2" s="44"/>
    </row>
    <row r="3" spans="1:24" ht="61.8" customHeight="1">
      <c r="A3" s="13"/>
      <c r="B3" s="19"/>
      <c r="C3" s="15"/>
      <c r="D3" s="16"/>
      <c r="E3" s="16"/>
      <c r="F3" s="16"/>
      <c r="G3" s="20"/>
      <c r="H3" s="16"/>
      <c r="I3" s="21"/>
      <c r="J3" s="21"/>
      <c r="K3" s="21"/>
      <c r="L3" s="21"/>
      <c r="M3" s="74" t="s">
        <v>55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44"/>
    </row>
    <row r="4" spans="1:24" ht="19.2">
      <c r="A4" s="12"/>
      <c r="B4" s="19"/>
      <c r="C4" s="15"/>
      <c r="D4" s="16"/>
      <c r="E4" s="16"/>
      <c r="F4" s="16"/>
      <c r="G4" s="16"/>
      <c r="H4" s="16"/>
      <c r="I4" s="16"/>
      <c r="J4" s="16"/>
      <c r="K4" s="17"/>
      <c r="L4" s="17"/>
      <c r="M4" s="73" t="s">
        <v>56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45"/>
    </row>
    <row r="5" spans="1:24" ht="19.2">
      <c r="A5" s="12"/>
      <c r="B5" s="22"/>
      <c r="C5" s="15"/>
      <c r="D5" s="16"/>
      <c r="E5" s="16"/>
      <c r="F5" s="16"/>
      <c r="G5" s="16"/>
      <c r="H5" s="16"/>
      <c r="I5" s="21"/>
      <c r="J5" s="21"/>
      <c r="K5" s="18"/>
      <c r="L5" s="18"/>
      <c r="M5" s="73" t="s">
        <v>57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45"/>
    </row>
    <row r="6" spans="1:24" ht="16.2" thickBot="1">
      <c r="A6" s="11"/>
      <c r="B6" s="23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46"/>
    </row>
    <row r="7" spans="1:24">
      <c r="A7" s="7" t="s">
        <v>4</v>
      </c>
      <c r="B7" s="95"/>
      <c r="C7" s="96" t="s">
        <v>20</v>
      </c>
      <c r="D7" s="80" t="s">
        <v>19</v>
      </c>
      <c r="E7" s="81"/>
      <c r="F7" s="81"/>
      <c r="G7" s="82"/>
      <c r="H7" s="80" t="s">
        <v>18</v>
      </c>
      <c r="I7" s="81"/>
      <c r="J7" s="81"/>
      <c r="K7" s="82"/>
      <c r="L7" s="80" t="s">
        <v>17</v>
      </c>
      <c r="M7" s="81"/>
      <c r="N7" s="81"/>
      <c r="O7" s="82"/>
      <c r="P7" s="80" t="s">
        <v>16</v>
      </c>
      <c r="Q7" s="81"/>
      <c r="R7" s="81"/>
      <c r="S7" s="82"/>
      <c r="T7" s="80" t="s">
        <v>15</v>
      </c>
      <c r="U7" s="81"/>
      <c r="V7" s="81"/>
      <c r="W7" s="81"/>
      <c r="X7" s="50" t="s">
        <v>3</v>
      </c>
    </row>
    <row r="8" spans="1:24">
      <c r="A8" s="10"/>
      <c r="B8" s="27"/>
      <c r="C8" s="28"/>
      <c r="D8" s="29" t="s">
        <v>14</v>
      </c>
      <c r="E8" s="29" t="s">
        <v>13</v>
      </c>
      <c r="F8" s="29" t="s">
        <v>12</v>
      </c>
      <c r="G8" s="29" t="s">
        <v>11</v>
      </c>
      <c r="H8" s="29" t="s">
        <v>14</v>
      </c>
      <c r="I8" s="29" t="s">
        <v>13</v>
      </c>
      <c r="J8" s="29" t="s">
        <v>12</v>
      </c>
      <c r="K8" s="29" t="s">
        <v>11</v>
      </c>
      <c r="L8" s="29" t="s">
        <v>14</v>
      </c>
      <c r="M8" s="29" t="s">
        <v>13</v>
      </c>
      <c r="N8" s="29" t="s">
        <v>12</v>
      </c>
      <c r="O8" s="29" t="s">
        <v>11</v>
      </c>
      <c r="P8" s="29" t="s">
        <v>14</v>
      </c>
      <c r="Q8" s="29" t="s">
        <v>13</v>
      </c>
      <c r="R8" s="29" t="s">
        <v>12</v>
      </c>
      <c r="S8" s="29" t="s">
        <v>11</v>
      </c>
      <c r="T8" s="29" t="s">
        <v>14</v>
      </c>
      <c r="U8" s="29" t="s">
        <v>13</v>
      </c>
      <c r="V8" s="29" t="s">
        <v>12</v>
      </c>
      <c r="W8" s="29" t="s">
        <v>11</v>
      </c>
      <c r="X8" s="50" t="s">
        <v>10</v>
      </c>
    </row>
    <row r="9" spans="1:24" ht="17.399999999999999" customHeight="1">
      <c r="A9" s="9" t="s">
        <v>2</v>
      </c>
      <c r="B9" s="88" t="s">
        <v>25</v>
      </c>
      <c r="C9" s="63" t="s">
        <v>27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52">
        <v>51048.73</v>
      </c>
    </row>
    <row r="10" spans="1:24" ht="17.399999999999999" customHeight="1">
      <c r="A10" s="8"/>
      <c r="B10" s="89"/>
      <c r="C10" s="68"/>
      <c r="D10" s="59">
        <v>0.88</v>
      </c>
      <c r="E10" s="60"/>
      <c r="F10" s="60"/>
      <c r="G10" s="61"/>
      <c r="H10" s="59">
        <v>0.03</v>
      </c>
      <c r="I10" s="60"/>
      <c r="J10" s="60"/>
      <c r="K10" s="61"/>
      <c r="L10" s="59">
        <v>0.03</v>
      </c>
      <c r="M10" s="60"/>
      <c r="N10" s="60"/>
      <c r="O10" s="61"/>
      <c r="P10" s="59">
        <v>0.03</v>
      </c>
      <c r="Q10" s="60"/>
      <c r="R10" s="60"/>
      <c r="S10" s="61"/>
      <c r="T10" s="59">
        <v>0.03</v>
      </c>
      <c r="U10" s="60"/>
      <c r="V10" s="60"/>
      <c r="W10" s="61"/>
      <c r="X10" s="53"/>
    </row>
    <row r="11" spans="1:24" ht="17.399999999999999">
      <c r="A11" s="9" t="s">
        <v>9</v>
      </c>
      <c r="B11" s="71" t="s">
        <v>26</v>
      </c>
      <c r="C11" s="63" t="s">
        <v>22</v>
      </c>
      <c r="D11" s="31"/>
      <c r="E11" s="31"/>
      <c r="F11" s="34"/>
      <c r="G11" s="3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56">
        <v>254.95</v>
      </c>
    </row>
    <row r="12" spans="1:24" ht="17.399999999999999">
      <c r="A12" s="8"/>
      <c r="B12" s="90"/>
      <c r="C12" s="68"/>
      <c r="D12" s="59">
        <v>1</v>
      </c>
      <c r="E12" s="60"/>
      <c r="F12" s="60"/>
      <c r="G12" s="61"/>
      <c r="H12" s="59">
        <v>0</v>
      </c>
      <c r="I12" s="60"/>
      <c r="J12" s="60"/>
      <c r="K12" s="61"/>
      <c r="L12" s="59"/>
      <c r="M12" s="60"/>
      <c r="N12" s="60"/>
      <c r="O12" s="61"/>
      <c r="P12" s="59"/>
      <c r="Q12" s="60"/>
      <c r="R12" s="60"/>
      <c r="S12" s="61"/>
      <c r="T12" s="59"/>
      <c r="U12" s="60"/>
      <c r="V12" s="60"/>
      <c r="W12" s="61"/>
      <c r="X12" s="57"/>
    </row>
    <row r="13" spans="1:24" ht="19.5" customHeight="1">
      <c r="A13" s="8"/>
      <c r="B13" s="91" t="s">
        <v>28</v>
      </c>
      <c r="C13" s="63" t="s">
        <v>1</v>
      </c>
      <c r="D13" s="31"/>
      <c r="E13" s="31"/>
      <c r="F13" s="34"/>
      <c r="G13" s="34"/>
      <c r="H13" s="42"/>
      <c r="I13" s="42"/>
      <c r="J13" s="30"/>
      <c r="K13" s="30"/>
      <c r="L13" s="30"/>
      <c r="M13" s="30"/>
      <c r="N13" s="30"/>
      <c r="O13" s="30"/>
      <c r="P13" s="30"/>
      <c r="Q13" s="30"/>
      <c r="R13" s="32"/>
      <c r="S13" s="32"/>
      <c r="T13" s="32"/>
      <c r="U13" s="32"/>
      <c r="V13" s="32"/>
      <c r="W13" s="33"/>
      <c r="X13" s="58">
        <v>81556.56</v>
      </c>
    </row>
    <row r="14" spans="1:24" ht="19.5" customHeight="1">
      <c r="A14" s="8"/>
      <c r="B14" s="70"/>
      <c r="C14" s="68"/>
      <c r="D14" s="59">
        <v>0.2</v>
      </c>
      <c r="E14" s="60"/>
      <c r="F14" s="60"/>
      <c r="G14" s="61"/>
      <c r="H14" s="59">
        <v>0.3</v>
      </c>
      <c r="I14" s="60"/>
      <c r="J14" s="60"/>
      <c r="K14" s="61"/>
      <c r="L14" s="59">
        <v>0.35</v>
      </c>
      <c r="M14" s="60"/>
      <c r="N14" s="60"/>
      <c r="O14" s="61"/>
      <c r="P14" s="59">
        <v>0.15</v>
      </c>
      <c r="Q14" s="60"/>
      <c r="R14" s="60"/>
      <c r="S14" s="61"/>
      <c r="T14" s="59"/>
      <c r="U14" s="60"/>
      <c r="V14" s="60"/>
      <c r="W14" s="61"/>
      <c r="X14" s="57"/>
    </row>
    <row r="15" spans="1:24" ht="19.5" customHeight="1">
      <c r="A15" s="8"/>
      <c r="B15" s="69" t="s">
        <v>29</v>
      </c>
      <c r="C15" s="63" t="s">
        <v>30</v>
      </c>
      <c r="D15" s="31"/>
      <c r="E15" s="31"/>
      <c r="F15" s="31"/>
      <c r="G15" s="34"/>
      <c r="H15" s="42"/>
      <c r="I15" s="42"/>
      <c r="J15" s="42"/>
      <c r="K15" s="4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3"/>
      <c r="X15" s="56">
        <v>21457.45</v>
      </c>
    </row>
    <row r="16" spans="1:24" ht="19.5" customHeight="1">
      <c r="A16" s="8"/>
      <c r="B16" s="70"/>
      <c r="C16" s="68"/>
      <c r="D16" s="59">
        <v>0.25</v>
      </c>
      <c r="E16" s="60"/>
      <c r="F16" s="60"/>
      <c r="G16" s="61"/>
      <c r="H16" s="59">
        <v>0.75</v>
      </c>
      <c r="I16" s="60"/>
      <c r="J16" s="60"/>
      <c r="K16" s="61"/>
      <c r="L16" s="59">
        <v>0</v>
      </c>
      <c r="M16" s="60"/>
      <c r="N16" s="60"/>
      <c r="O16" s="61"/>
      <c r="P16" s="59">
        <v>0</v>
      </c>
      <c r="Q16" s="60"/>
      <c r="R16" s="60"/>
      <c r="S16" s="61"/>
      <c r="T16" s="59">
        <v>0</v>
      </c>
      <c r="U16" s="60"/>
      <c r="V16" s="60"/>
      <c r="W16" s="61"/>
      <c r="X16" s="57"/>
    </row>
    <row r="17" spans="1:24" ht="19.5" customHeight="1">
      <c r="A17" s="8"/>
      <c r="B17" s="69" t="s">
        <v>31</v>
      </c>
      <c r="C17" s="63" t="s">
        <v>33</v>
      </c>
      <c r="D17" s="31"/>
      <c r="E17" s="31"/>
      <c r="F17" s="31"/>
      <c r="G17" s="31"/>
      <c r="H17" s="42"/>
      <c r="I17" s="42"/>
      <c r="J17" s="42"/>
      <c r="K17" s="42"/>
      <c r="L17" s="4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  <c r="X17" s="56">
        <v>79153.850000000006</v>
      </c>
    </row>
    <row r="18" spans="1:24" ht="19.5" customHeight="1">
      <c r="A18" s="8"/>
      <c r="B18" s="70"/>
      <c r="C18" s="68"/>
      <c r="D18" s="59"/>
      <c r="E18" s="60"/>
      <c r="F18" s="60"/>
      <c r="G18" s="61"/>
      <c r="H18" s="59">
        <v>0.9</v>
      </c>
      <c r="I18" s="60"/>
      <c r="J18" s="60"/>
      <c r="K18" s="61"/>
      <c r="L18" s="59">
        <v>0.1</v>
      </c>
      <c r="M18" s="60"/>
      <c r="N18" s="60"/>
      <c r="O18" s="61"/>
      <c r="P18" s="59">
        <v>0</v>
      </c>
      <c r="Q18" s="60"/>
      <c r="R18" s="60"/>
      <c r="S18" s="61"/>
      <c r="T18" s="59">
        <v>0</v>
      </c>
      <c r="U18" s="60"/>
      <c r="V18" s="60"/>
      <c r="W18" s="61"/>
      <c r="X18" s="57"/>
    </row>
    <row r="19" spans="1:24" ht="19.2" customHeight="1">
      <c r="A19" s="8"/>
      <c r="B19" s="69" t="s">
        <v>32</v>
      </c>
      <c r="C19" s="63" t="s">
        <v>34</v>
      </c>
      <c r="D19" s="31"/>
      <c r="E19" s="31"/>
      <c r="F19" s="31"/>
      <c r="G19" s="31"/>
      <c r="H19" s="32"/>
      <c r="I19" s="3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2"/>
      <c r="U19" s="32"/>
      <c r="V19" s="32"/>
      <c r="W19" s="32"/>
      <c r="X19" s="56">
        <v>34960.620000000003</v>
      </c>
    </row>
    <row r="20" spans="1:24" ht="19.5" customHeight="1">
      <c r="A20" s="8"/>
      <c r="B20" s="70"/>
      <c r="C20" s="68"/>
      <c r="D20" s="59"/>
      <c r="E20" s="60"/>
      <c r="F20" s="60"/>
      <c r="G20" s="61"/>
      <c r="H20" s="59">
        <v>0.2</v>
      </c>
      <c r="I20" s="60"/>
      <c r="J20" s="60"/>
      <c r="K20" s="61"/>
      <c r="L20" s="77">
        <v>0.5</v>
      </c>
      <c r="M20" s="78"/>
      <c r="N20" s="78"/>
      <c r="O20" s="79"/>
      <c r="P20" s="59">
        <v>0.3</v>
      </c>
      <c r="Q20" s="60"/>
      <c r="R20" s="60"/>
      <c r="S20" s="61"/>
      <c r="T20" s="59">
        <v>0</v>
      </c>
      <c r="U20" s="60"/>
      <c r="V20" s="60"/>
      <c r="W20" s="61"/>
      <c r="X20" s="57"/>
    </row>
    <row r="21" spans="1:24" ht="19.2" customHeight="1">
      <c r="A21" s="8"/>
      <c r="B21" s="69" t="s">
        <v>35</v>
      </c>
      <c r="C21" s="63" t="s">
        <v>48</v>
      </c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42"/>
      <c r="O21" s="42"/>
      <c r="P21" s="42"/>
      <c r="Q21" s="42"/>
      <c r="R21" s="42"/>
      <c r="S21" s="42"/>
      <c r="T21" s="42"/>
      <c r="U21" s="32"/>
      <c r="V21" s="32"/>
      <c r="W21" s="32"/>
      <c r="X21" s="56">
        <v>9253.73</v>
      </c>
    </row>
    <row r="22" spans="1:24" ht="19.5" customHeight="1">
      <c r="A22" s="8"/>
      <c r="B22" s="70"/>
      <c r="C22" s="68"/>
      <c r="D22" s="59"/>
      <c r="E22" s="60"/>
      <c r="F22" s="60"/>
      <c r="G22" s="61"/>
      <c r="H22" s="59"/>
      <c r="I22" s="60"/>
      <c r="J22" s="60"/>
      <c r="K22" s="61"/>
      <c r="L22" s="77">
        <v>0.4</v>
      </c>
      <c r="M22" s="78"/>
      <c r="N22" s="78"/>
      <c r="O22" s="79"/>
      <c r="P22" s="59">
        <v>0.4</v>
      </c>
      <c r="Q22" s="60"/>
      <c r="R22" s="60"/>
      <c r="S22" s="61"/>
      <c r="T22" s="59">
        <v>0.2</v>
      </c>
      <c r="U22" s="60"/>
      <c r="V22" s="60"/>
      <c r="W22" s="61"/>
      <c r="X22" s="57"/>
    </row>
    <row r="23" spans="1:24" ht="19.5" customHeight="1">
      <c r="A23" s="8"/>
      <c r="B23" s="69" t="s">
        <v>58</v>
      </c>
      <c r="C23" s="63" t="s">
        <v>59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2"/>
      <c r="Q23" s="42"/>
      <c r="R23" s="42"/>
      <c r="S23" s="42"/>
      <c r="T23" s="32"/>
      <c r="U23" s="32"/>
      <c r="V23" s="32"/>
      <c r="W23" s="32"/>
      <c r="X23" s="53">
        <v>4869.51</v>
      </c>
    </row>
    <row r="24" spans="1:24" ht="19.5" customHeight="1">
      <c r="A24" s="8"/>
      <c r="B24" s="70"/>
      <c r="C24" s="68"/>
      <c r="D24" s="59"/>
      <c r="E24" s="60"/>
      <c r="F24" s="60"/>
      <c r="G24" s="61"/>
      <c r="H24" s="59"/>
      <c r="I24" s="60"/>
      <c r="J24" s="60"/>
      <c r="K24" s="61"/>
      <c r="L24" s="59"/>
      <c r="M24" s="60"/>
      <c r="N24" s="60"/>
      <c r="O24" s="61"/>
      <c r="P24" s="59">
        <v>1</v>
      </c>
      <c r="Q24" s="60"/>
      <c r="R24" s="60"/>
      <c r="S24" s="61"/>
      <c r="T24" s="59"/>
      <c r="U24" s="60"/>
      <c r="V24" s="60"/>
      <c r="W24" s="61"/>
      <c r="X24" s="53"/>
    </row>
    <row r="25" spans="1:24" ht="19.5" customHeight="1">
      <c r="A25" s="8"/>
      <c r="B25" s="69" t="s">
        <v>40</v>
      </c>
      <c r="C25" s="63" t="s">
        <v>49</v>
      </c>
      <c r="D25" s="32"/>
      <c r="E25" s="32"/>
      <c r="F25" s="32"/>
      <c r="G25" s="32"/>
      <c r="H25" s="32"/>
      <c r="I25" s="42"/>
      <c r="J25" s="42"/>
      <c r="K25" s="42"/>
      <c r="L25" s="42"/>
      <c r="M25" s="42"/>
      <c r="N25" s="32"/>
      <c r="O25" s="32"/>
      <c r="P25" s="42"/>
      <c r="Q25" s="42"/>
      <c r="R25" s="32"/>
      <c r="S25" s="32"/>
      <c r="T25" s="32"/>
      <c r="U25" s="32"/>
      <c r="V25" s="32"/>
      <c r="W25" s="32"/>
      <c r="X25" s="56">
        <v>1833.85</v>
      </c>
    </row>
    <row r="26" spans="1:24" ht="19.5" customHeight="1">
      <c r="A26" s="8"/>
      <c r="B26" s="70"/>
      <c r="C26" s="68"/>
      <c r="D26" s="59"/>
      <c r="E26" s="60"/>
      <c r="F26" s="60"/>
      <c r="G26" s="61"/>
      <c r="H26" s="59">
        <v>0.65</v>
      </c>
      <c r="I26" s="60"/>
      <c r="J26" s="60"/>
      <c r="K26" s="61"/>
      <c r="L26" s="77">
        <v>0.2</v>
      </c>
      <c r="M26" s="78"/>
      <c r="N26" s="78"/>
      <c r="O26" s="79"/>
      <c r="P26" s="59">
        <v>0.15</v>
      </c>
      <c r="Q26" s="60"/>
      <c r="R26" s="60"/>
      <c r="S26" s="61"/>
      <c r="T26" s="59">
        <v>0</v>
      </c>
      <c r="U26" s="60"/>
      <c r="V26" s="60"/>
      <c r="W26" s="61"/>
      <c r="X26" s="57"/>
    </row>
    <row r="27" spans="1:24" ht="19.5" customHeight="1">
      <c r="A27" s="8"/>
      <c r="B27" s="69" t="s">
        <v>60</v>
      </c>
      <c r="C27" s="75" t="s">
        <v>61</v>
      </c>
      <c r="D27" s="32"/>
      <c r="E27" s="32"/>
      <c r="F27" s="32"/>
      <c r="G27" s="32"/>
      <c r="H27" s="32"/>
      <c r="I27" s="32"/>
      <c r="J27" s="32"/>
      <c r="K27" s="32"/>
      <c r="L27" s="32"/>
      <c r="M27" s="42"/>
      <c r="N27" s="42"/>
      <c r="O27" s="42"/>
      <c r="P27" s="32"/>
      <c r="Q27" s="32"/>
      <c r="R27" s="32"/>
      <c r="S27" s="32"/>
      <c r="T27" s="42"/>
      <c r="U27" s="42"/>
      <c r="V27" s="42"/>
      <c r="W27" s="32"/>
      <c r="X27" s="53">
        <v>9982.5499999999993</v>
      </c>
    </row>
    <row r="28" spans="1:24" ht="19.5" customHeight="1">
      <c r="A28" s="8"/>
      <c r="B28" s="70"/>
      <c r="C28" s="76"/>
      <c r="D28" s="59"/>
      <c r="E28" s="60"/>
      <c r="F28" s="60"/>
      <c r="G28" s="61"/>
      <c r="H28" s="59"/>
      <c r="I28" s="60"/>
      <c r="J28" s="60"/>
      <c r="K28" s="61"/>
      <c r="L28" s="59">
        <v>0.4</v>
      </c>
      <c r="M28" s="60"/>
      <c r="N28" s="60"/>
      <c r="O28" s="61"/>
      <c r="P28" s="59"/>
      <c r="Q28" s="60"/>
      <c r="R28" s="60"/>
      <c r="S28" s="61"/>
      <c r="T28" s="59">
        <v>0.6</v>
      </c>
      <c r="U28" s="60"/>
      <c r="V28" s="60"/>
      <c r="W28" s="61"/>
      <c r="X28" s="53"/>
    </row>
    <row r="29" spans="1:24" ht="19.5" customHeight="1">
      <c r="A29" s="8"/>
      <c r="B29" s="69" t="s">
        <v>43</v>
      </c>
      <c r="C29" s="63" t="s">
        <v>50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2"/>
      <c r="R29" s="42"/>
      <c r="S29" s="42"/>
      <c r="T29" s="42"/>
      <c r="U29" s="42"/>
      <c r="V29" s="42"/>
      <c r="W29" s="42"/>
      <c r="X29" s="56">
        <v>68885.31</v>
      </c>
    </row>
    <row r="30" spans="1:24" ht="19.5" customHeight="1">
      <c r="A30" s="8"/>
      <c r="B30" s="70"/>
      <c r="C30" s="68"/>
      <c r="D30" s="59"/>
      <c r="E30" s="60"/>
      <c r="F30" s="60"/>
      <c r="G30" s="61"/>
      <c r="H30" s="59"/>
      <c r="I30" s="60"/>
      <c r="J30" s="60"/>
      <c r="K30" s="61"/>
      <c r="L30" s="77"/>
      <c r="M30" s="78"/>
      <c r="N30" s="78"/>
      <c r="O30" s="79"/>
      <c r="P30" s="59">
        <v>0.1</v>
      </c>
      <c r="Q30" s="60"/>
      <c r="R30" s="60"/>
      <c r="S30" s="61"/>
      <c r="T30" s="59">
        <v>0.9</v>
      </c>
      <c r="U30" s="60"/>
      <c r="V30" s="60"/>
      <c r="W30" s="61"/>
      <c r="X30" s="57"/>
    </row>
    <row r="31" spans="1:24" ht="19.5" customHeight="1">
      <c r="A31" s="8"/>
      <c r="B31" s="69" t="s">
        <v>62</v>
      </c>
      <c r="C31" s="63" t="s">
        <v>63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42"/>
      <c r="U31" s="32"/>
      <c r="V31" s="32"/>
      <c r="W31" s="32"/>
      <c r="X31" s="53">
        <v>262.17</v>
      </c>
    </row>
    <row r="32" spans="1:24" ht="19.5" customHeight="1">
      <c r="A32" s="8"/>
      <c r="B32" s="70"/>
      <c r="C32" s="68"/>
      <c r="D32" s="59"/>
      <c r="E32" s="60"/>
      <c r="F32" s="60"/>
      <c r="G32" s="61"/>
      <c r="H32" s="59"/>
      <c r="I32" s="60"/>
      <c r="J32" s="60"/>
      <c r="K32" s="61"/>
      <c r="L32" s="59"/>
      <c r="M32" s="60"/>
      <c r="N32" s="60"/>
      <c r="O32" s="61"/>
      <c r="P32" s="59"/>
      <c r="Q32" s="60"/>
      <c r="R32" s="60"/>
      <c r="S32" s="61"/>
      <c r="T32" s="59">
        <v>1</v>
      </c>
      <c r="U32" s="60"/>
      <c r="V32" s="60"/>
      <c r="W32" s="61"/>
      <c r="X32" s="53"/>
    </row>
    <row r="33" spans="1:24" ht="19.5" customHeight="1">
      <c r="A33" s="8"/>
      <c r="B33" s="69" t="s">
        <v>44</v>
      </c>
      <c r="C33" s="63" t="s">
        <v>51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2"/>
      <c r="R33" s="42"/>
      <c r="S33" s="42"/>
      <c r="T33" s="42"/>
      <c r="U33" s="42"/>
      <c r="V33" s="32"/>
      <c r="W33" s="32"/>
      <c r="X33" s="56">
        <v>76461.81</v>
      </c>
    </row>
    <row r="34" spans="1:24" ht="19.5" customHeight="1">
      <c r="A34" s="8"/>
      <c r="B34" s="70"/>
      <c r="C34" s="68"/>
      <c r="D34" s="59"/>
      <c r="E34" s="60"/>
      <c r="F34" s="60"/>
      <c r="G34" s="61"/>
      <c r="H34" s="59"/>
      <c r="I34" s="60"/>
      <c r="J34" s="60"/>
      <c r="K34" s="61"/>
      <c r="L34" s="77"/>
      <c r="M34" s="78"/>
      <c r="N34" s="78"/>
      <c r="O34" s="79"/>
      <c r="P34" s="59">
        <v>0.4</v>
      </c>
      <c r="Q34" s="60"/>
      <c r="R34" s="60"/>
      <c r="S34" s="61"/>
      <c r="T34" s="59">
        <v>0.6</v>
      </c>
      <c r="U34" s="60"/>
      <c r="V34" s="60"/>
      <c r="W34" s="61"/>
      <c r="X34" s="57"/>
    </row>
    <row r="35" spans="1:24" ht="19.5" customHeight="1">
      <c r="A35" s="8"/>
      <c r="B35" s="69" t="s">
        <v>64</v>
      </c>
      <c r="C35" s="63" t="s">
        <v>66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2"/>
      <c r="Q35" s="42"/>
      <c r="R35" s="42"/>
      <c r="S35" s="42"/>
      <c r="T35" s="42"/>
      <c r="U35" s="42"/>
      <c r="V35" s="32"/>
      <c r="W35" s="32"/>
      <c r="X35" s="56">
        <v>4502.0200000000004</v>
      </c>
    </row>
    <row r="36" spans="1:24" ht="19.5" customHeight="1">
      <c r="A36" s="8"/>
      <c r="B36" s="70"/>
      <c r="C36" s="68"/>
      <c r="D36" s="59"/>
      <c r="E36" s="60"/>
      <c r="F36" s="60"/>
      <c r="G36" s="61"/>
      <c r="H36" s="59"/>
      <c r="I36" s="60"/>
      <c r="J36" s="60"/>
      <c r="K36" s="61"/>
      <c r="L36" s="59"/>
      <c r="M36" s="60"/>
      <c r="N36" s="60"/>
      <c r="O36" s="61"/>
      <c r="P36" s="59">
        <v>0.8</v>
      </c>
      <c r="Q36" s="60"/>
      <c r="R36" s="60"/>
      <c r="S36" s="61"/>
      <c r="T36" s="59">
        <v>0.2</v>
      </c>
      <c r="U36" s="60"/>
      <c r="V36" s="60"/>
      <c r="W36" s="61"/>
      <c r="X36" s="57"/>
    </row>
    <row r="37" spans="1:24" ht="19.5" customHeight="1">
      <c r="A37" s="8"/>
      <c r="B37" s="69" t="s">
        <v>65</v>
      </c>
      <c r="C37" s="63" t="s">
        <v>67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42"/>
      <c r="Q37" s="42"/>
      <c r="R37" s="42"/>
      <c r="S37" s="42"/>
      <c r="T37" s="32"/>
      <c r="U37" s="32"/>
      <c r="V37" s="32"/>
      <c r="W37" s="32"/>
      <c r="X37" s="56">
        <v>577.05999999999995</v>
      </c>
    </row>
    <row r="38" spans="1:24" ht="19.5" customHeight="1">
      <c r="A38" s="8"/>
      <c r="B38" s="70"/>
      <c r="C38" s="68"/>
      <c r="D38" s="59"/>
      <c r="E38" s="60"/>
      <c r="F38" s="60"/>
      <c r="G38" s="61"/>
      <c r="H38" s="59"/>
      <c r="I38" s="60"/>
      <c r="J38" s="60"/>
      <c r="K38" s="61"/>
      <c r="L38" s="59"/>
      <c r="M38" s="60"/>
      <c r="N38" s="60"/>
      <c r="O38" s="61"/>
      <c r="P38" s="59">
        <v>1</v>
      </c>
      <c r="Q38" s="60"/>
      <c r="R38" s="60"/>
      <c r="S38" s="61"/>
      <c r="T38" s="59"/>
      <c r="U38" s="60"/>
      <c r="V38" s="60"/>
      <c r="W38" s="61"/>
      <c r="X38" s="57"/>
    </row>
    <row r="39" spans="1:24" ht="19.5" customHeight="1">
      <c r="A39" s="8"/>
      <c r="B39" s="69" t="s">
        <v>45</v>
      </c>
      <c r="C39" s="63" t="s">
        <v>52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2"/>
      <c r="S39" s="42"/>
      <c r="T39" s="42"/>
      <c r="U39" s="42"/>
      <c r="V39" s="42"/>
      <c r="W39" s="42"/>
      <c r="X39" s="56">
        <v>10774.87</v>
      </c>
    </row>
    <row r="40" spans="1:24" ht="19.5" customHeight="1">
      <c r="A40" s="8"/>
      <c r="B40" s="70"/>
      <c r="C40" s="68"/>
      <c r="D40" s="59"/>
      <c r="E40" s="60"/>
      <c r="F40" s="60"/>
      <c r="G40" s="61"/>
      <c r="H40" s="59"/>
      <c r="I40" s="60"/>
      <c r="J40" s="60"/>
      <c r="K40" s="61"/>
      <c r="L40" s="77"/>
      <c r="M40" s="78"/>
      <c r="N40" s="78"/>
      <c r="O40" s="79"/>
      <c r="P40" s="59">
        <v>0.3</v>
      </c>
      <c r="Q40" s="60"/>
      <c r="R40" s="60"/>
      <c r="S40" s="61"/>
      <c r="T40" s="59">
        <v>0.7</v>
      </c>
      <c r="U40" s="60"/>
      <c r="V40" s="60"/>
      <c r="W40" s="61"/>
      <c r="X40" s="57"/>
    </row>
    <row r="41" spans="1:24" ht="19.5" customHeight="1">
      <c r="A41" s="8"/>
      <c r="B41" s="69" t="s">
        <v>46</v>
      </c>
      <c r="C41" s="63" t="s">
        <v>53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2"/>
      <c r="U41" s="42"/>
      <c r="V41" s="42"/>
      <c r="W41" s="42"/>
      <c r="X41" s="56">
        <v>13561.6</v>
      </c>
    </row>
    <row r="42" spans="1:24" ht="19.5" customHeight="1">
      <c r="A42" s="8"/>
      <c r="B42" s="70"/>
      <c r="C42" s="68"/>
      <c r="D42" s="59"/>
      <c r="E42" s="60"/>
      <c r="F42" s="60"/>
      <c r="G42" s="61"/>
      <c r="H42" s="59"/>
      <c r="I42" s="60"/>
      <c r="J42" s="60"/>
      <c r="K42" s="61"/>
      <c r="L42" s="77"/>
      <c r="M42" s="78"/>
      <c r="N42" s="78"/>
      <c r="O42" s="79"/>
      <c r="P42" s="59"/>
      <c r="Q42" s="60"/>
      <c r="R42" s="60"/>
      <c r="S42" s="61"/>
      <c r="T42" s="59">
        <v>1</v>
      </c>
      <c r="U42" s="60"/>
      <c r="V42" s="60"/>
      <c r="W42" s="61"/>
      <c r="X42" s="57"/>
    </row>
    <row r="43" spans="1:24" ht="19.5" customHeight="1">
      <c r="A43" s="8"/>
      <c r="B43" s="69" t="s">
        <v>47</v>
      </c>
      <c r="C43" s="63" t="s">
        <v>23</v>
      </c>
      <c r="D43" s="32"/>
      <c r="E43" s="32"/>
      <c r="F43" s="32"/>
      <c r="G43" s="32"/>
      <c r="H43" s="32"/>
      <c r="I43" s="32"/>
      <c r="J43" s="42"/>
      <c r="K43" s="42"/>
      <c r="L43" s="42"/>
      <c r="M43" s="42"/>
      <c r="N43" s="42"/>
      <c r="O43" s="42"/>
      <c r="P43" s="32"/>
      <c r="Q43" s="32"/>
      <c r="R43" s="32"/>
      <c r="S43" s="32"/>
      <c r="T43" s="32"/>
      <c r="U43" s="32"/>
      <c r="V43" s="32"/>
      <c r="W43" s="32"/>
      <c r="X43" s="56">
        <v>15383.38</v>
      </c>
    </row>
    <row r="44" spans="1:24" ht="19.5" customHeight="1">
      <c r="A44" s="8"/>
      <c r="B44" s="70"/>
      <c r="C44" s="68"/>
      <c r="D44" s="59"/>
      <c r="E44" s="60"/>
      <c r="F44" s="60"/>
      <c r="G44" s="61"/>
      <c r="H44" s="59">
        <v>0.35</v>
      </c>
      <c r="I44" s="60"/>
      <c r="J44" s="60"/>
      <c r="K44" s="61"/>
      <c r="L44" s="77">
        <v>0.65</v>
      </c>
      <c r="M44" s="78"/>
      <c r="N44" s="78"/>
      <c r="O44" s="79"/>
      <c r="P44" s="59"/>
      <c r="Q44" s="60"/>
      <c r="R44" s="60"/>
      <c r="S44" s="61"/>
      <c r="T44" s="59"/>
      <c r="U44" s="60"/>
      <c r="V44" s="60"/>
      <c r="W44" s="61"/>
      <c r="X44" s="57"/>
    </row>
    <row r="45" spans="1:24" ht="19.5" customHeight="1">
      <c r="A45" s="8"/>
      <c r="B45" s="69" t="s">
        <v>68</v>
      </c>
      <c r="C45" s="63" t="s">
        <v>69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2"/>
      <c r="Q45" s="42"/>
      <c r="R45" s="42"/>
      <c r="S45" s="42"/>
      <c r="T45" s="42"/>
      <c r="U45" s="32"/>
      <c r="V45" s="32"/>
      <c r="W45" s="32"/>
      <c r="X45" s="53">
        <v>15997.75</v>
      </c>
    </row>
    <row r="46" spans="1:24" ht="19.5" customHeight="1">
      <c r="A46" s="8"/>
      <c r="B46" s="70"/>
      <c r="C46" s="68"/>
      <c r="D46" s="59"/>
      <c r="E46" s="60"/>
      <c r="F46" s="60"/>
      <c r="G46" s="61"/>
      <c r="H46" s="59"/>
      <c r="I46" s="60"/>
      <c r="J46" s="60"/>
      <c r="K46" s="61"/>
      <c r="L46" s="59"/>
      <c r="M46" s="60"/>
      <c r="N46" s="60"/>
      <c r="O46" s="61"/>
      <c r="P46" s="59">
        <v>0.8</v>
      </c>
      <c r="Q46" s="60"/>
      <c r="R46" s="60"/>
      <c r="S46" s="61"/>
      <c r="T46" s="59">
        <v>0.2</v>
      </c>
      <c r="U46" s="60"/>
      <c r="V46" s="60"/>
      <c r="W46" s="61"/>
      <c r="X46" s="53"/>
    </row>
    <row r="47" spans="1:24" ht="19.5" customHeight="1">
      <c r="A47" s="8"/>
      <c r="B47" s="69" t="s">
        <v>42</v>
      </c>
      <c r="C47" s="63" t="s">
        <v>54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42"/>
      <c r="T47" s="42"/>
      <c r="U47" s="42"/>
      <c r="V47" s="42"/>
      <c r="W47" s="42"/>
      <c r="X47" s="56">
        <v>175236</v>
      </c>
    </row>
    <row r="48" spans="1:24" ht="19.5" customHeight="1">
      <c r="A48" s="8"/>
      <c r="B48" s="70"/>
      <c r="C48" s="68"/>
      <c r="D48" s="59"/>
      <c r="E48" s="60"/>
      <c r="F48" s="60"/>
      <c r="G48" s="61"/>
      <c r="H48" s="59"/>
      <c r="I48" s="60"/>
      <c r="J48" s="60"/>
      <c r="K48" s="61"/>
      <c r="L48" s="77"/>
      <c r="M48" s="78"/>
      <c r="N48" s="78"/>
      <c r="O48" s="79"/>
      <c r="P48" s="59">
        <v>0.15</v>
      </c>
      <c r="Q48" s="60"/>
      <c r="R48" s="60"/>
      <c r="S48" s="61"/>
      <c r="T48" s="59">
        <v>0.85</v>
      </c>
      <c r="U48" s="60"/>
      <c r="V48" s="60"/>
      <c r="W48" s="61"/>
      <c r="X48" s="57"/>
    </row>
    <row r="49" spans="1:26" ht="19.5" customHeight="1">
      <c r="A49" s="9" t="s">
        <v>0</v>
      </c>
      <c r="B49" s="71" t="s">
        <v>41</v>
      </c>
      <c r="C49" s="63" t="s">
        <v>24</v>
      </c>
      <c r="D49" s="34"/>
      <c r="E49" s="34"/>
      <c r="F49" s="34"/>
      <c r="G49" s="34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42"/>
      <c r="U49" s="42"/>
      <c r="V49" s="42"/>
      <c r="W49" s="43"/>
      <c r="X49" s="56">
        <v>50127.75</v>
      </c>
    </row>
    <row r="50" spans="1:26" ht="19.5" customHeight="1">
      <c r="A50" s="8"/>
      <c r="B50" s="72"/>
      <c r="C50" s="64"/>
      <c r="D50" s="59">
        <v>0.2</v>
      </c>
      <c r="E50" s="60"/>
      <c r="F50" s="60"/>
      <c r="G50" s="61"/>
      <c r="H50" s="59">
        <v>0.2</v>
      </c>
      <c r="I50" s="60"/>
      <c r="J50" s="60"/>
      <c r="K50" s="61"/>
      <c r="L50" s="59">
        <v>0.2</v>
      </c>
      <c r="M50" s="60"/>
      <c r="N50" s="60"/>
      <c r="O50" s="61"/>
      <c r="P50" s="59">
        <v>0.2</v>
      </c>
      <c r="Q50" s="60"/>
      <c r="R50" s="60"/>
      <c r="S50" s="61"/>
      <c r="T50" s="59">
        <v>0.2</v>
      </c>
      <c r="U50" s="60"/>
      <c r="V50" s="60"/>
      <c r="W50" s="61"/>
      <c r="X50" s="57"/>
    </row>
    <row r="51" spans="1:26" ht="19.5" customHeight="1">
      <c r="A51" s="8"/>
      <c r="B51" s="71" t="s">
        <v>70</v>
      </c>
      <c r="C51" s="63" t="s">
        <v>71</v>
      </c>
      <c r="D51" s="42"/>
      <c r="E51" s="42"/>
      <c r="F51" s="42"/>
      <c r="G51" s="4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53">
        <v>6156.95</v>
      </c>
    </row>
    <row r="52" spans="1:26" ht="19.5" customHeight="1">
      <c r="A52" s="8"/>
      <c r="B52" s="72"/>
      <c r="C52" s="64"/>
      <c r="D52" s="59">
        <v>1</v>
      </c>
      <c r="E52" s="60"/>
      <c r="F52" s="60"/>
      <c r="G52" s="61"/>
      <c r="H52" s="59"/>
      <c r="I52" s="60"/>
      <c r="J52" s="60"/>
      <c r="K52" s="61"/>
      <c r="L52" s="59"/>
      <c r="M52" s="60"/>
      <c r="N52" s="60"/>
      <c r="O52" s="61"/>
      <c r="P52" s="59"/>
      <c r="Q52" s="60"/>
      <c r="R52" s="60"/>
      <c r="S52" s="61"/>
      <c r="T52" s="59"/>
      <c r="U52" s="60"/>
      <c r="V52" s="60"/>
      <c r="W52" s="62"/>
      <c r="X52" s="53"/>
    </row>
    <row r="53" spans="1:26" ht="19.5" customHeight="1">
      <c r="A53" s="9" t="s">
        <v>0</v>
      </c>
      <c r="B53" s="71" t="s">
        <v>37</v>
      </c>
      <c r="C53" s="63" t="s">
        <v>39</v>
      </c>
      <c r="D53" s="34"/>
      <c r="E53" s="34"/>
      <c r="F53" s="34"/>
      <c r="G53" s="34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42"/>
      <c r="U53" s="42"/>
      <c r="V53" s="42"/>
      <c r="W53" s="43"/>
      <c r="X53" s="56">
        <v>74761</v>
      </c>
    </row>
    <row r="54" spans="1:26" ht="19.5" customHeight="1">
      <c r="A54" s="8"/>
      <c r="B54" s="72"/>
      <c r="C54" s="64"/>
      <c r="D54" s="59">
        <v>0.1</v>
      </c>
      <c r="E54" s="60"/>
      <c r="F54" s="60"/>
      <c r="G54" s="61"/>
      <c r="H54" s="59">
        <v>0.2</v>
      </c>
      <c r="I54" s="60"/>
      <c r="J54" s="60"/>
      <c r="K54" s="61"/>
      <c r="L54" s="59">
        <v>0.25</v>
      </c>
      <c r="M54" s="60"/>
      <c r="N54" s="60"/>
      <c r="O54" s="61"/>
      <c r="P54" s="59">
        <v>0.2</v>
      </c>
      <c r="Q54" s="60"/>
      <c r="R54" s="60"/>
      <c r="S54" s="61"/>
      <c r="T54" s="59">
        <v>0.25</v>
      </c>
      <c r="U54" s="60"/>
      <c r="V54" s="60"/>
      <c r="W54" s="61"/>
      <c r="X54" s="57"/>
    </row>
    <row r="55" spans="1:26" ht="19.5" customHeight="1">
      <c r="A55" s="8"/>
      <c r="B55" s="65" t="s">
        <v>36</v>
      </c>
      <c r="C55" s="67" t="s">
        <v>38</v>
      </c>
      <c r="D55" s="32"/>
      <c r="E55" s="42"/>
      <c r="F55" s="42"/>
      <c r="G55" s="42"/>
      <c r="H55" s="4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53">
        <v>10107.17</v>
      </c>
    </row>
    <row r="56" spans="1:26" ht="19.5" customHeight="1">
      <c r="A56" s="8"/>
      <c r="B56" s="66"/>
      <c r="C56" s="68"/>
      <c r="D56" s="59">
        <v>0.85</v>
      </c>
      <c r="E56" s="60"/>
      <c r="F56" s="60"/>
      <c r="G56" s="61"/>
      <c r="H56" s="59">
        <v>0.15</v>
      </c>
      <c r="I56" s="60"/>
      <c r="J56" s="60"/>
      <c r="K56" s="61"/>
      <c r="L56" s="59"/>
      <c r="M56" s="60"/>
      <c r="N56" s="60"/>
      <c r="O56" s="61"/>
      <c r="P56" s="59"/>
      <c r="Q56" s="60"/>
      <c r="R56" s="60"/>
      <c r="S56" s="61"/>
      <c r="T56" s="59"/>
      <c r="U56" s="60"/>
      <c r="V56" s="60"/>
      <c r="W56" s="62"/>
      <c r="X56" s="53"/>
    </row>
    <row r="57" spans="1:26" ht="19.5" customHeight="1">
      <c r="A57" s="9" t="s">
        <v>0</v>
      </c>
      <c r="B57" s="71" t="s">
        <v>72</v>
      </c>
      <c r="C57" s="63" t="s">
        <v>73</v>
      </c>
      <c r="D57" s="34"/>
      <c r="E57" s="34"/>
      <c r="F57" s="34"/>
      <c r="G57" s="34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2"/>
      <c r="U57" s="32"/>
      <c r="V57" s="32"/>
      <c r="W57" s="33"/>
      <c r="X57" s="58">
        <v>3619.52</v>
      </c>
    </row>
    <row r="58" spans="1:26" ht="19.5" customHeight="1" thickBot="1">
      <c r="A58" s="8"/>
      <c r="B58" s="72"/>
      <c r="C58" s="64"/>
      <c r="D58" s="59">
        <v>1</v>
      </c>
      <c r="E58" s="60"/>
      <c r="F58" s="60"/>
      <c r="G58" s="61"/>
      <c r="H58" s="59">
        <v>0</v>
      </c>
      <c r="I58" s="60"/>
      <c r="J58" s="60"/>
      <c r="K58" s="61"/>
      <c r="L58" s="59">
        <v>0</v>
      </c>
      <c r="M58" s="60"/>
      <c r="N58" s="60"/>
      <c r="O58" s="61"/>
      <c r="P58" s="59">
        <v>0</v>
      </c>
      <c r="Q58" s="60"/>
      <c r="R58" s="60"/>
      <c r="S58" s="61"/>
      <c r="T58" s="59">
        <v>0</v>
      </c>
      <c r="U58" s="60"/>
      <c r="V58" s="60"/>
      <c r="W58" s="61"/>
      <c r="X58" s="57"/>
    </row>
    <row r="59" spans="1:26" ht="17.399999999999999">
      <c r="A59" s="7"/>
      <c r="B59" s="35"/>
      <c r="C59" s="36" t="s">
        <v>8</v>
      </c>
      <c r="D59" s="84">
        <f>SUM(D10*$X9+D12*$X11+D14*$X13+D16*$X15+D18*$X17+D20*$X19+D22*$X21+D50*$X49+D54*$X53+D58*$X57+D26*$X25+D30*$X29+D34*$X33+D40*$X39+D42*$X41+D44*$X43+D48*$X47+D52*$X51+D46*$X45+D56*$X55+D38*$X37+D36*$X35+D32*$X31+D28*$X27+D24*$X23)</f>
        <v>102722.72140000001</v>
      </c>
      <c r="E59" s="84"/>
      <c r="F59" s="84"/>
      <c r="G59" s="84"/>
      <c r="H59" s="84">
        <f t="shared" ref="H59" si="0">SUM(H10*$X9+H12*$X11+H14*$X13+H16*$X15+H18*$X17+H20*$X19+H22*$X21+H50*$X49+H54*$X53+H58*$X57+H26*$X25+H30*$X29+H34*$X33+H40*$X39+H42*$X41+H44*$X43+H48*$X47+H52*$X51+H46*$X45+H56*$X55+H38*$X37+H36*$X35+H32*$X31+H28*$X27+H24*$X23)</f>
        <v>153392.11740000002</v>
      </c>
      <c r="I59" s="84"/>
      <c r="J59" s="84"/>
      <c r="K59" s="84"/>
      <c r="L59" s="84">
        <f t="shared" ref="L59" si="1">SUM(L10*$X9+L12*$X11+L14*$X13+L16*$X15+L18*$X17+L20*$X19+L22*$X21+L50*$X49+L54*$X53+L58*$X57+L26*$X25+L30*$X29+L34*$X33+L40*$X39+L42*$X41+L44*$X43+L48*$X47+L52*$X51+L46*$X45+L56*$X55+L38*$X37+L36*$X35+L32*$X31+L28*$X27+L24*$X23)</f>
        <v>102248.23190000001</v>
      </c>
      <c r="M59" s="84"/>
      <c r="N59" s="84"/>
      <c r="O59" s="84"/>
      <c r="P59" s="84">
        <f t="shared" ref="P59" si="2">SUM(P10*$X9+P12*$X11+P14*$X13+P16*$X15+P18*$X17+P20*$X19+P22*$X21+P50*$X49+P54*$X53+P58*$X57+P26*$X25+P30*$X29+P34*$X33+P40*$X39+P42*$X41+P44*$X43+P48*$X47+P52*$X51+P46*$X45+P56*$X55+P38*$X37+P36*$X35+P32*$X31+P28*$X27+P24*$X23)</f>
        <v>142044.95340000003</v>
      </c>
      <c r="Q59" s="84"/>
      <c r="R59" s="84"/>
      <c r="S59" s="84"/>
      <c r="T59" s="84">
        <f t="shared" ref="T59" si="3">SUM(T10*$X9+T12*$X11+T14*$X13+T16*$X15+T18*$X17+T20*$X19+T22*$X21+T50*$X49+T54*$X53+T58*$X57+T26*$X25+T30*$X29+T34*$X33+T40*$X39+T42*$X41+T44*$X43+T48*$X47+T52*$X51+T46*$X45+T56*$X55+T38*$X37+T36*$X35+T32*$X31+T28*$X27+T24*$X23)</f>
        <v>320378.13589999999</v>
      </c>
      <c r="U59" s="84"/>
      <c r="V59" s="84"/>
      <c r="W59" s="84"/>
      <c r="X59" s="51">
        <f>SUM(D59:W59)</f>
        <v>820786.16</v>
      </c>
    </row>
    <row r="60" spans="1:26" ht="17.399999999999999">
      <c r="A60" s="6"/>
      <c r="B60" s="37"/>
      <c r="C60" s="38" t="s">
        <v>7</v>
      </c>
      <c r="D60" s="85">
        <f>SUM(D59)</f>
        <v>102722.72140000001</v>
      </c>
      <c r="E60" s="85"/>
      <c r="F60" s="85"/>
      <c r="G60" s="85"/>
      <c r="H60" s="85">
        <f t="shared" ref="H60" si="4">SUM(H59)</f>
        <v>153392.11740000002</v>
      </c>
      <c r="I60" s="85"/>
      <c r="J60" s="85"/>
      <c r="K60" s="85"/>
      <c r="L60" s="85">
        <f t="shared" ref="L60" si="5">SUM(L59)</f>
        <v>102248.23190000001</v>
      </c>
      <c r="M60" s="85"/>
      <c r="N60" s="85"/>
      <c r="O60" s="85"/>
      <c r="P60" s="85">
        <f t="shared" ref="P60" si="6">SUM(P59)</f>
        <v>142044.95340000003</v>
      </c>
      <c r="Q60" s="85"/>
      <c r="R60" s="85"/>
      <c r="S60" s="85"/>
      <c r="T60" s="85">
        <f t="shared" ref="T60" si="7">SUM(T59)</f>
        <v>320378.13589999999</v>
      </c>
      <c r="U60" s="85"/>
      <c r="V60" s="85"/>
      <c r="W60" s="85"/>
      <c r="X60" s="51">
        <f>SUM(X9:X57)</f>
        <v>820786.16</v>
      </c>
    </row>
    <row r="61" spans="1:26" ht="17.399999999999999">
      <c r="A61" s="6"/>
      <c r="B61" s="37"/>
      <c r="C61" s="38" t="s">
        <v>6</v>
      </c>
      <c r="D61" s="85">
        <f>SUM(D59/$X$60*100)</f>
        <v>12.515162463265705</v>
      </c>
      <c r="E61" s="85"/>
      <c r="F61" s="85"/>
      <c r="G61" s="85"/>
      <c r="H61" s="85">
        <f>SUM(H59/$X$60*100)</f>
        <v>18.688438581859128</v>
      </c>
      <c r="I61" s="85"/>
      <c r="J61" s="85"/>
      <c r="K61" s="85"/>
      <c r="L61" s="85">
        <f>SUM(L59/$X$60*100)</f>
        <v>12.457353313559771</v>
      </c>
      <c r="M61" s="85"/>
      <c r="N61" s="85"/>
      <c r="O61" s="85"/>
      <c r="P61" s="85">
        <f>SUM(P59/$X$60*100)</f>
        <v>17.305963516733762</v>
      </c>
      <c r="Q61" s="85"/>
      <c r="R61" s="85"/>
      <c r="S61" s="85"/>
      <c r="T61" s="85">
        <f>SUM(T59/$X$60*100)</f>
        <v>39.033082124581632</v>
      </c>
      <c r="U61" s="85"/>
      <c r="V61" s="85"/>
      <c r="W61" s="85"/>
      <c r="X61" s="54"/>
    </row>
    <row r="62" spans="1:26" ht="18.600000000000001" thickBot="1">
      <c r="A62" s="5"/>
      <c r="B62" s="37"/>
      <c r="C62" s="39" t="s">
        <v>5</v>
      </c>
      <c r="D62" s="87">
        <f>D61</f>
        <v>12.515162463265705</v>
      </c>
      <c r="E62" s="87"/>
      <c r="F62" s="87"/>
      <c r="G62" s="87"/>
      <c r="H62" s="87">
        <f>SUM(D62+H61)</f>
        <v>31.203601045124834</v>
      </c>
      <c r="I62" s="87"/>
      <c r="J62" s="87"/>
      <c r="K62" s="87"/>
      <c r="L62" s="87">
        <f>SUM(H62+L61)</f>
        <v>43.660954358684606</v>
      </c>
      <c r="M62" s="87"/>
      <c r="N62" s="87"/>
      <c r="O62" s="87"/>
      <c r="P62" s="87">
        <f>SUM(L62+P61)</f>
        <v>60.966917875418368</v>
      </c>
      <c r="Q62" s="87"/>
      <c r="R62" s="87"/>
      <c r="S62" s="87"/>
      <c r="T62" s="87">
        <f>SUM(P62+T61)</f>
        <v>100</v>
      </c>
      <c r="U62" s="87"/>
      <c r="V62" s="87"/>
      <c r="W62" s="87"/>
      <c r="X62" s="55"/>
      <c r="Z62" s="41"/>
    </row>
    <row r="63" spans="1:26" ht="63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7">
        <f>X59-X60</f>
        <v>0</v>
      </c>
      <c r="Z63" s="41"/>
    </row>
    <row r="64" spans="1:26" ht="24.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2:24" ht="24.6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8"/>
    </row>
    <row r="66" spans="2:24" ht="24.6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8"/>
    </row>
    <row r="67" spans="2:24" ht="24.6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8"/>
    </row>
    <row r="68" spans="2:24" ht="24.6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9"/>
    </row>
    <row r="69" spans="2:24" ht="24.6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9"/>
    </row>
    <row r="70" spans="2:24" ht="24.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2:24" ht="24.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2:24" ht="24.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</sheetData>
  <sheetProtection selectLockedCells="1" selectUnlockedCells="1"/>
  <mergeCells count="208">
    <mergeCell ref="P38:S38"/>
    <mergeCell ref="T38:W38"/>
    <mergeCell ref="L36:O36"/>
    <mergeCell ref="P36:S36"/>
    <mergeCell ref="T36:W36"/>
    <mergeCell ref="B70:X70"/>
    <mergeCell ref="B71:X71"/>
    <mergeCell ref="D62:G62"/>
    <mergeCell ref="H62:K62"/>
    <mergeCell ref="L62:O62"/>
    <mergeCell ref="D61:G61"/>
    <mergeCell ref="H61:K61"/>
    <mergeCell ref="D59:G59"/>
    <mergeCell ref="B9:B10"/>
    <mergeCell ref="B11:B12"/>
    <mergeCell ref="B13:B14"/>
    <mergeCell ref="B17:B18"/>
    <mergeCell ref="B19:B20"/>
    <mergeCell ref="C9:C10"/>
    <mergeCell ref="C11:C12"/>
    <mergeCell ref="C13:C14"/>
    <mergeCell ref="C15:C16"/>
    <mergeCell ref="B15:B16"/>
    <mergeCell ref="D40:G40"/>
    <mergeCell ref="D42:G42"/>
    <mergeCell ref="D44:G44"/>
    <mergeCell ref="D48:G48"/>
    <mergeCell ref="H48:K48"/>
    <mergeCell ref="H44:K44"/>
    <mergeCell ref="D58:G58"/>
    <mergeCell ref="H58:K58"/>
    <mergeCell ref="L58:O58"/>
    <mergeCell ref="B53:B54"/>
    <mergeCell ref="C53:C54"/>
    <mergeCell ref="D54:G54"/>
    <mergeCell ref="H54:K54"/>
    <mergeCell ref="L54:O54"/>
    <mergeCell ref="B64:X64"/>
    <mergeCell ref="B25:B26"/>
    <mergeCell ref="C25:C26"/>
    <mergeCell ref="B43:B44"/>
    <mergeCell ref="C43:C44"/>
    <mergeCell ref="B47:B48"/>
    <mergeCell ref="C47:C48"/>
    <mergeCell ref="B29:B30"/>
    <mergeCell ref="C29:C30"/>
    <mergeCell ref="B57:B58"/>
    <mergeCell ref="C57:C58"/>
    <mergeCell ref="B72:X72"/>
    <mergeCell ref="C19:C20"/>
    <mergeCell ref="C17:C18"/>
    <mergeCell ref="P61:S61"/>
    <mergeCell ref="L61:O61"/>
    <mergeCell ref="T61:W61"/>
    <mergeCell ref="P62:S62"/>
    <mergeCell ref="T62:W62"/>
    <mergeCell ref="H59:K59"/>
    <mergeCell ref="T59:W59"/>
    <mergeCell ref="D60:G60"/>
    <mergeCell ref="H60:K60"/>
    <mergeCell ref="L60:O60"/>
    <mergeCell ref="B49:B50"/>
    <mergeCell ref="B33:B34"/>
    <mergeCell ref="C33:C34"/>
    <mergeCell ref="B39:B40"/>
    <mergeCell ref="C39:C40"/>
    <mergeCell ref="B41:B42"/>
    <mergeCell ref="C41:C42"/>
    <mergeCell ref="D50:G50"/>
    <mergeCell ref="H50:K50"/>
    <mergeCell ref="L50:O50"/>
    <mergeCell ref="P50:S50"/>
    <mergeCell ref="H20:K20"/>
    <mergeCell ref="L20:O20"/>
    <mergeCell ref="P59:S59"/>
    <mergeCell ref="P60:S60"/>
    <mergeCell ref="T60:W60"/>
    <mergeCell ref="T50:W50"/>
    <mergeCell ref="P54:S54"/>
    <mergeCell ref="T54:W54"/>
    <mergeCell ref="P58:S58"/>
    <mergeCell ref="T58:W58"/>
    <mergeCell ref="T26:W26"/>
    <mergeCell ref="P26:S26"/>
    <mergeCell ref="L26:O26"/>
    <mergeCell ref="H26:K26"/>
    <mergeCell ref="L59:O59"/>
    <mergeCell ref="H42:K42"/>
    <mergeCell ref="H40:K40"/>
    <mergeCell ref="H34:K34"/>
    <mergeCell ref="H38:K38"/>
    <mergeCell ref="H36:K36"/>
    <mergeCell ref="H30:K30"/>
    <mergeCell ref="L30:O30"/>
    <mergeCell ref="P30:S30"/>
    <mergeCell ref="P34:S34"/>
    <mergeCell ref="T7:W7"/>
    <mergeCell ref="P20:S20"/>
    <mergeCell ref="T20:W20"/>
    <mergeCell ref="Q2:W2"/>
    <mergeCell ref="P22:S22"/>
    <mergeCell ref="T22:W22"/>
    <mergeCell ref="P18:S18"/>
    <mergeCell ref="T10:W10"/>
    <mergeCell ref="P10:S10"/>
    <mergeCell ref="P12:S12"/>
    <mergeCell ref="T12:W12"/>
    <mergeCell ref="P14:S14"/>
    <mergeCell ref="T14:W14"/>
    <mergeCell ref="T18:W18"/>
    <mergeCell ref="P16:S16"/>
    <mergeCell ref="T16:W16"/>
    <mergeCell ref="C21:C22"/>
    <mergeCell ref="D22:G22"/>
    <mergeCell ref="H22:K22"/>
    <mergeCell ref="L22:O22"/>
    <mergeCell ref="D7:G7"/>
    <mergeCell ref="H7:K7"/>
    <mergeCell ref="L7:O7"/>
    <mergeCell ref="P7:S7"/>
    <mergeCell ref="D18:G18"/>
    <mergeCell ref="H18:K18"/>
    <mergeCell ref="H16:K16"/>
    <mergeCell ref="L16:O16"/>
    <mergeCell ref="L18:O18"/>
    <mergeCell ref="D10:G10"/>
    <mergeCell ref="H10:K10"/>
    <mergeCell ref="L10:O10"/>
    <mergeCell ref="D12:G12"/>
    <mergeCell ref="H12:K12"/>
    <mergeCell ref="L12:O12"/>
    <mergeCell ref="D14:G14"/>
    <mergeCell ref="H14:K14"/>
    <mergeCell ref="L14:O14"/>
    <mergeCell ref="D16:G16"/>
    <mergeCell ref="D20:G20"/>
    <mergeCell ref="M4:W4"/>
    <mergeCell ref="M3:W3"/>
    <mergeCell ref="M5:W5"/>
    <mergeCell ref="B23:B24"/>
    <mergeCell ref="C23:C24"/>
    <mergeCell ref="B27:B28"/>
    <mergeCell ref="C27:C28"/>
    <mergeCell ref="B31:B32"/>
    <mergeCell ref="C31:C32"/>
    <mergeCell ref="D32:G32"/>
    <mergeCell ref="H32:K32"/>
    <mergeCell ref="L32:O32"/>
    <mergeCell ref="P32:S32"/>
    <mergeCell ref="T32:W32"/>
    <mergeCell ref="D28:G28"/>
    <mergeCell ref="H28:K28"/>
    <mergeCell ref="L28:O28"/>
    <mergeCell ref="P28:S28"/>
    <mergeCell ref="T28:W28"/>
    <mergeCell ref="D24:G24"/>
    <mergeCell ref="H24:K24"/>
    <mergeCell ref="L24:O24"/>
    <mergeCell ref="P24:S24"/>
    <mergeCell ref="B21:B22"/>
    <mergeCell ref="C51:C52"/>
    <mergeCell ref="B55:B56"/>
    <mergeCell ref="C55:C56"/>
    <mergeCell ref="D46:G46"/>
    <mergeCell ref="H46:K46"/>
    <mergeCell ref="L46:O46"/>
    <mergeCell ref="P46:S46"/>
    <mergeCell ref="T46:W46"/>
    <mergeCell ref="B35:B36"/>
    <mergeCell ref="B37:B38"/>
    <mergeCell ref="C35:C36"/>
    <mergeCell ref="C37:C38"/>
    <mergeCell ref="B45:B46"/>
    <mergeCell ref="C45:C46"/>
    <mergeCell ref="B51:B52"/>
    <mergeCell ref="C49:C50"/>
    <mergeCell ref="D38:G38"/>
    <mergeCell ref="D36:G36"/>
    <mergeCell ref="L48:O48"/>
    <mergeCell ref="L44:O44"/>
    <mergeCell ref="L42:O42"/>
    <mergeCell ref="L40:O40"/>
    <mergeCell ref="T48:W48"/>
    <mergeCell ref="T44:W44"/>
    <mergeCell ref="T24:W24"/>
    <mergeCell ref="D52:G52"/>
    <mergeCell ref="H52:K52"/>
    <mergeCell ref="L52:O52"/>
    <mergeCell ref="P52:S52"/>
    <mergeCell ref="T52:W52"/>
    <mergeCell ref="D56:G56"/>
    <mergeCell ref="H56:K56"/>
    <mergeCell ref="L56:O56"/>
    <mergeCell ref="P56:S56"/>
    <mergeCell ref="T56:W56"/>
    <mergeCell ref="D26:G26"/>
    <mergeCell ref="D30:G30"/>
    <mergeCell ref="D34:G34"/>
    <mergeCell ref="T34:W34"/>
    <mergeCell ref="T30:W30"/>
    <mergeCell ref="L34:O34"/>
    <mergeCell ref="T42:W42"/>
    <mergeCell ref="T40:W40"/>
    <mergeCell ref="P40:S40"/>
    <mergeCell ref="P42:S42"/>
    <mergeCell ref="P44:S44"/>
    <mergeCell ref="P48:S48"/>
    <mergeCell ref="L38:O38"/>
  </mergeCells>
  <phoneticPr fontId="0" type="noConversion"/>
  <conditionalFormatting sqref="M3:M5">
    <cfRule type="cellIs" dxfId="0" priority="5" stopIfTrue="1" operator="equal">
      <formula>0</formula>
    </cfRule>
  </conditionalFormatting>
  <printOptions horizontalCentered="1" verticalCentered="1"/>
  <pageMargins left="0" right="0" top="0" bottom="0" header="0" footer="0"/>
  <pageSetup paperSize="9" scale="45" firstPageNumber="0" orientation="landscape" r:id="rId1"/>
  <headerFooter alignWithMargins="0"/>
  <rowBreaks count="2" manualBreakCount="2">
    <brk id="62" min="1" max="23" man="1"/>
    <brk id="63" min="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 Geral</vt:lpstr>
      <vt:lpstr>'Crono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Andrea Scalon</cp:lastModifiedBy>
  <cp:lastPrinted>2021-10-21T20:24:01Z</cp:lastPrinted>
  <dcterms:created xsi:type="dcterms:W3CDTF">2012-10-19T12:28:59Z</dcterms:created>
  <dcterms:modified xsi:type="dcterms:W3CDTF">2021-10-21T20:24:08Z</dcterms:modified>
</cp:coreProperties>
</file>