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Bc Boa Vista" sheetId="1" r:id="rId1"/>
  </sheets>
  <definedNames>
    <definedName name="_xlnm.Print_Area" localSheetId="0">'Bc Boa Vista'!$A$1:$AL$117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7" i="1" l="1"/>
  <c r="J43" i="1"/>
  <c r="N35" i="1"/>
  <c r="R35" i="1"/>
  <c r="R31" i="1"/>
  <c r="V31" i="1"/>
  <c r="V19" i="1"/>
  <c r="R74" i="1"/>
  <c r="V79" i="1" l="1"/>
  <c r="R79" i="1"/>
  <c r="V99" i="1" l="1"/>
  <c r="V83" i="1"/>
  <c r="R83" i="1"/>
  <c r="R75" i="1"/>
  <c r="V75" i="1"/>
  <c r="J55" i="1"/>
  <c r="N51" i="1"/>
  <c r="R51" i="1"/>
  <c r="V11" i="1"/>
  <c r="R87" i="1" l="1"/>
  <c r="AL114" i="1" l="1"/>
  <c r="B111" i="1"/>
  <c r="V107" i="1"/>
  <c r="R107" i="1"/>
  <c r="N107" i="1"/>
  <c r="J107" i="1"/>
  <c r="F107" i="1"/>
  <c r="B107" i="1"/>
  <c r="R103" i="1"/>
  <c r="B103" i="1"/>
  <c r="R99" i="1"/>
  <c r="N99" i="1"/>
  <c r="J99" i="1"/>
  <c r="F99" i="1"/>
  <c r="B99" i="1"/>
  <c r="V95" i="1"/>
  <c r="R95" i="1"/>
  <c r="B95" i="1"/>
  <c r="R91" i="1"/>
  <c r="N91" i="1"/>
  <c r="J91" i="1"/>
  <c r="F91" i="1"/>
  <c r="N87" i="1"/>
  <c r="J87" i="1"/>
  <c r="F87" i="1"/>
  <c r="B87" i="1"/>
  <c r="V71" i="1"/>
  <c r="R71" i="1"/>
  <c r="R67" i="1"/>
  <c r="N67" i="1"/>
  <c r="J67" i="1"/>
  <c r="R63" i="1"/>
  <c r="N63" i="1"/>
  <c r="J63" i="1"/>
  <c r="F63" i="1"/>
  <c r="R59" i="1"/>
  <c r="N59" i="1"/>
  <c r="J59" i="1"/>
  <c r="R47" i="1"/>
  <c r="N47" i="1"/>
  <c r="J47" i="1"/>
  <c r="F47" i="1"/>
  <c r="V43" i="1"/>
  <c r="R43" i="1"/>
  <c r="N43" i="1"/>
  <c r="J39" i="1"/>
  <c r="J35" i="1"/>
  <c r="F35" i="1"/>
  <c r="N31" i="1"/>
  <c r="J31" i="1"/>
  <c r="N27" i="1"/>
  <c r="J27" i="1"/>
  <c r="F27" i="1"/>
  <c r="B27" i="1"/>
  <c r="N23" i="1"/>
  <c r="J23" i="1"/>
  <c r="F23" i="1"/>
  <c r="B23" i="1"/>
  <c r="R19" i="1"/>
  <c r="N19" i="1"/>
  <c r="J19" i="1"/>
  <c r="F19" i="1"/>
  <c r="B19" i="1"/>
  <c r="J15" i="1"/>
  <c r="F15" i="1"/>
  <c r="B15" i="1"/>
  <c r="R11" i="1"/>
  <c r="N11" i="1"/>
  <c r="J11" i="1"/>
  <c r="F11" i="1"/>
  <c r="B11" i="1"/>
  <c r="F114" i="1" l="1"/>
  <c r="J114" i="1"/>
  <c r="N114" i="1"/>
  <c r="N116" i="1" s="1"/>
  <c r="R114" i="1"/>
  <c r="R116" i="1" s="1"/>
  <c r="B114" i="1"/>
  <c r="B115" i="1" s="1"/>
  <c r="F115" i="1" s="1"/>
  <c r="J115" i="1" s="1"/>
  <c r="N115" i="1" s="1"/>
  <c r="R115" i="1" s="1"/>
  <c r="V114" i="1"/>
  <c r="V116" i="1" s="1"/>
  <c r="B116" i="1"/>
  <c r="B117" i="1" s="1"/>
  <c r="J116" i="1"/>
  <c r="F116" i="1"/>
  <c r="V115" i="1" l="1"/>
  <c r="F117" i="1"/>
  <c r="J117" i="1" s="1"/>
  <c r="N117" i="1" s="1"/>
  <c r="R117" i="1" s="1"/>
  <c r="V117" i="1" s="1"/>
</calcChain>
</file>

<file path=xl/sharedStrings.xml><?xml version="1.0" encoding="utf-8"?>
<sst xmlns="http://schemas.openxmlformats.org/spreadsheetml/2006/main" count="49" uniqueCount="49">
  <si>
    <t xml:space="preserve">CRONOGRAMA FÍSICO-FINANCEIRO                </t>
  </si>
  <si>
    <t>PROGRAMA DE ÁREA DE RISCO - VILAS E FAVELAS - PEAR</t>
  </si>
  <si>
    <t>SERVIÇOS/DIAS</t>
  </si>
  <si>
    <t>30</t>
  </si>
  <si>
    <t>60</t>
  </si>
  <si>
    <t>90</t>
  </si>
  <si>
    <t>120</t>
  </si>
  <si>
    <t>150</t>
  </si>
  <si>
    <t>180</t>
  </si>
  <si>
    <t>210</t>
  </si>
  <si>
    <t>240</t>
  </si>
  <si>
    <t>270</t>
  </si>
  <si>
    <t>VALOR</t>
  </si>
  <si>
    <t>01 - INTALAÇÃO DE OBRA</t>
  </si>
  <si>
    <t>02 - DEMOLIÇÕES E REMOÇÕES</t>
  </si>
  <si>
    <t>03 - TRABALHOS EM TERRA</t>
  </si>
  <si>
    <t>04 - FUNDAÇÕES</t>
  </si>
  <si>
    <t>05 - GALERIA CELULAR E/OU CONTENÇÕES</t>
  </si>
  <si>
    <t>06 - ESTRUTURAS DE CONCRETO E METÁLICAS</t>
  </si>
  <si>
    <t>07 - ALVENARIAS E DIVISÕES</t>
  </si>
  <si>
    <t>13 - SERRALHERIA</t>
  </si>
  <si>
    <t>14 - REVESTIMENTOS</t>
  </si>
  <si>
    <t>18 - SERVIÇOS DIVERSOS</t>
  </si>
  <si>
    <t>19 - DRENAGEM</t>
  </si>
  <si>
    <t>20 - PAVIMENTAÇÃO</t>
  </si>
  <si>
    <t>22 - ADMINISTRAÇÃO</t>
  </si>
  <si>
    <t>RESUMO</t>
  </si>
  <si>
    <t>Total mensal (R$)</t>
  </si>
  <si>
    <t>Total acumulado (R$)</t>
  </si>
  <si>
    <t>Percentual mensal</t>
  </si>
  <si>
    <t>Percentual acumulado</t>
  </si>
  <si>
    <t>23 - TRANSPORTE DE EQUIPAMENTO</t>
  </si>
  <si>
    <t>08 - COBERTURAS E FORROS</t>
  </si>
  <si>
    <t>09 - IMPERMEABILIZAÇÕES E ISOLAMENTO</t>
  </si>
  <si>
    <t>10 - INSTALAÇAO HIDRO-SANITÁRIAS</t>
  </si>
  <si>
    <t>11 - INSTALAÇÕES ELÉTRICA E TELEFÔNICA</t>
  </si>
  <si>
    <t>12 - MARCENARIA</t>
  </si>
  <si>
    <t>15 -  PISOS, RODAPÉS, SOLEIRAS E PEITORIS</t>
  </si>
  <si>
    <t>16 - VIDROS, ESPELHOS E ACESSÓRIOS</t>
  </si>
  <si>
    <t>21 - MANEJO E VEGETAÇÃO</t>
  </si>
  <si>
    <t>24 - POSTO DE VIGILÂNCIA DE OBRA</t>
  </si>
  <si>
    <t>65 - INVESTIGAÇÕES GEOTÉCNICAS</t>
  </si>
  <si>
    <t>LICITAÇÃO: CC SRP SMOBI /URBEL 10.008/2023</t>
  </si>
  <si>
    <t>EMPRESA: CONEST ENGENHARIA LTDA</t>
  </si>
  <si>
    <t>ATA ARP UB 001/2024</t>
  </si>
  <si>
    <t>OBJETO: LOTE I - BARREIRO E OESTE. SERVIÇOS E OBRAS DE RECUPERAÇÃO E ESTABILIZAÇÃO DE EDIFICAÇÕES E DAS ÁREAS DE RISCO GEOLÓGICO ATRAVÉS DA OPERACIONALIZAÇÃO DO PEAR JUNTO ÀS VILAS, FAVELAS E ÁREAS DE INTERESSE SOCIAL DE BH.</t>
  </si>
  <si>
    <t xml:space="preserve">Beco Boa Vista, 14 Vila Pantanal </t>
  </si>
  <si>
    <t>17 -  PINTURA</t>
  </si>
  <si>
    <t>16- VIDROS, ESPELHOS E ACESSÓRIOS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</si>
</sst>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0;[Red]0"/>
    <numFmt numFmtId="166" formatCode="&quot;R$&quot;\ #,##0.00"/>
    <numFmt numFmtId="167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 New"/>
      <family val="3"/>
    </font>
    <font>
      <b/>
      <sz val="9"/>
      <name val="Times New Roman"/>
      <family val="1"/>
    </font>
    <font>
      <b/>
      <sz val="9"/>
      <name val="Courier New"/>
      <family val="3"/>
    </font>
    <font>
      <b/>
      <sz val="10"/>
      <name val="Arial"/>
      <family val="2"/>
    </font>
    <font>
      <b/>
      <sz val="9"/>
      <color indexed="8"/>
      <name val="Times New Roman"/>
      <family val="1"/>
    </font>
    <font>
      <b/>
      <sz val="12"/>
      <name val="Courier New"/>
      <family val="3"/>
    </font>
    <font>
      <b/>
      <sz val="9"/>
      <color indexed="9"/>
      <name val="Times New Roman"/>
      <family val="1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4" fillId="0" borderId="0"/>
  </cellStyleXfs>
  <cellXfs count="86">
    <xf numFmtId="0" fontId="0" fillId="0" borderId="0" xfId="0"/>
    <xf numFmtId="49" fontId="3" fillId="0" borderId="1" xfId="4" applyNumberFormat="1" applyFont="1" applyBorder="1" applyAlignment="1">
      <alignment horizontal="left" vertical="center"/>
    </xf>
    <xf numFmtId="49" fontId="3" fillId="0" borderId="2" xfId="4" applyNumberFormat="1" applyFont="1" applyBorder="1" applyAlignment="1">
      <alignment horizontal="left" vertical="center"/>
    </xf>
    <xf numFmtId="164" fontId="5" fillId="0" borderId="2" xfId="5" applyFont="1" applyBorder="1" applyAlignment="1">
      <alignment vertical="center"/>
    </xf>
    <xf numFmtId="164" fontId="5" fillId="0" borderId="3" xfId="5" applyFont="1" applyBorder="1" applyAlignment="1">
      <alignment vertical="center"/>
    </xf>
    <xf numFmtId="164" fontId="5" fillId="0" borderId="0" xfId="5" applyFont="1" applyAlignment="1">
      <alignment vertical="center"/>
    </xf>
    <xf numFmtId="49" fontId="3" fillId="0" borderId="4" xfId="4" applyNumberFormat="1" applyFont="1" applyBorder="1" applyAlignment="1">
      <alignment vertical="center"/>
    </xf>
    <xf numFmtId="49" fontId="3" fillId="0" borderId="0" xfId="4" applyNumberFormat="1" applyFont="1" applyAlignment="1">
      <alignment vertical="center"/>
    </xf>
    <xf numFmtId="49" fontId="3" fillId="0" borderId="4" xfId="4" applyNumberFormat="1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164" fontId="6" fillId="0" borderId="4" xfId="5" applyFont="1" applyBorder="1" applyAlignment="1">
      <alignment horizontal="center" wrapText="1"/>
    </xf>
    <xf numFmtId="164" fontId="7" fillId="0" borderId="0" xfId="5" applyFont="1" applyAlignment="1">
      <alignment horizontal="left"/>
    </xf>
    <xf numFmtId="164" fontId="4" fillId="0" borderId="0" xfId="5"/>
    <xf numFmtId="164" fontId="8" fillId="0" borderId="6" xfId="5" applyFont="1" applyBorder="1" applyAlignment="1">
      <alignment horizontal="center" wrapText="1"/>
    </xf>
    <xf numFmtId="4" fontId="8" fillId="0" borderId="6" xfId="5" applyNumberFormat="1" applyFont="1" applyBorder="1" applyAlignment="1">
      <alignment horizontal="center"/>
    </xf>
    <xf numFmtId="164" fontId="9" fillId="0" borderId="0" xfId="5" applyFont="1"/>
    <xf numFmtId="165" fontId="3" fillId="2" borderId="7" xfId="4" applyNumberFormat="1" applyFont="1" applyFill="1" applyBorder="1" applyAlignment="1">
      <alignment horizontal="left" vertical="center"/>
    </xf>
    <xf numFmtId="165" fontId="3" fillId="0" borderId="7" xfId="4" applyNumberFormat="1" applyFont="1" applyBorder="1" applyAlignment="1">
      <alignment horizontal="left" vertical="center"/>
    </xf>
    <xf numFmtId="165" fontId="3" fillId="0" borderId="7" xfId="4" applyNumberFormat="1" applyFont="1" applyBorder="1" applyAlignment="1">
      <alignment horizontal="center" vertical="center"/>
    </xf>
    <xf numFmtId="165" fontId="3" fillId="0" borderId="8" xfId="4" applyNumberFormat="1" applyFont="1" applyBorder="1" applyAlignment="1">
      <alignment horizontal="center" vertical="center"/>
    </xf>
    <xf numFmtId="165" fontId="3" fillId="0" borderId="9" xfId="4" applyNumberFormat="1" applyFont="1" applyBorder="1" applyAlignment="1">
      <alignment horizontal="center" vertic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8" xfId="5" applyNumberFormat="1" applyFont="1" applyBorder="1" applyAlignment="1">
      <alignment horizontal="center" vertical="center"/>
    </xf>
    <xf numFmtId="10" fontId="10" fillId="0" borderId="9" xfId="5" applyNumberFormat="1" applyFont="1" applyBorder="1" applyAlignment="1">
      <alignment horizontal="center" vertical="center"/>
    </xf>
    <xf numFmtId="166" fontId="8" fillId="0" borderId="6" xfId="2" applyNumberFormat="1" applyFont="1" applyFill="1" applyBorder="1" applyAlignment="1" applyProtection="1">
      <alignment horizontal="center" vertical="center"/>
    </xf>
    <xf numFmtId="164" fontId="8" fillId="0" borderId="6" xfId="5" applyFont="1" applyBorder="1" applyAlignment="1">
      <alignment horizontal="left" wrapText="1"/>
    </xf>
    <xf numFmtId="43" fontId="8" fillId="0" borderId="6" xfId="1" applyFont="1" applyFill="1" applyBorder="1" applyProtection="1"/>
    <xf numFmtId="10" fontId="9" fillId="0" borderId="0" xfId="5" applyNumberFormat="1" applyFont="1"/>
    <xf numFmtId="165" fontId="3" fillId="2" borderId="7" xfId="4" applyNumberFormat="1" applyFont="1" applyFill="1" applyBorder="1" applyAlignment="1">
      <alignment horizontal="left" vertical="center" wrapText="1"/>
    </xf>
    <xf numFmtId="167" fontId="4" fillId="0" borderId="0" xfId="3" applyNumberFormat="1" applyFont="1"/>
    <xf numFmtId="164" fontId="4" fillId="0" borderId="0" xfId="5" applyAlignment="1">
      <alignment horizontal="left" wrapText="1"/>
    </xf>
    <xf numFmtId="164" fontId="4" fillId="0" borderId="0" xfId="5" applyAlignment="1">
      <alignment wrapText="1"/>
    </xf>
    <xf numFmtId="165" fontId="11" fillId="4" borderId="7" xfId="4" applyNumberFormat="1" applyFont="1" applyFill="1" applyBorder="1" applyAlignment="1">
      <alignment horizontal="center" vertical="center" wrapText="1"/>
    </xf>
    <xf numFmtId="166" fontId="5" fillId="4" borderId="6" xfId="5" applyNumberFormat="1" applyFont="1" applyFill="1" applyBorder="1" applyAlignment="1">
      <alignment horizontal="center" vertical="center"/>
    </xf>
    <xf numFmtId="164" fontId="8" fillId="0" borderId="6" xfId="5" applyFont="1" applyBorder="1" applyAlignment="1">
      <alignment horizontal="right" wrapText="1"/>
    </xf>
    <xf numFmtId="166" fontId="5" fillId="0" borderId="6" xfId="5" applyNumberFormat="1" applyFont="1" applyBorder="1" applyAlignment="1">
      <alignment horizontal="center" vertical="center"/>
    </xf>
    <xf numFmtId="4" fontId="8" fillId="0" borderId="6" xfId="5" applyNumberFormat="1" applyFont="1" applyBorder="1" applyAlignment="1">
      <alignment horizontal="center" vertical="center"/>
    </xf>
    <xf numFmtId="166" fontId="5" fillId="0" borderId="10" xfId="5" applyNumberFormat="1" applyFont="1" applyBorder="1" applyAlignment="1">
      <alignment horizontal="center" vertical="center"/>
    </xf>
    <xf numFmtId="166" fontId="8" fillId="5" borderId="6" xfId="2" applyNumberFormat="1" applyFont="1" applyFill="1" applyBorder="1" applyAlignment="1" applyProtection="1">
      <alignment horizontal="center" vertical="center"/>
    </xf>
    <xf numFmtId="49" fontId="3" fillId="0" borderId="0" xfId="4" applyNumberFormat="1" applyFont="1" applyAlignment="1">
      <alignment horizontal="left" vertical="center"/>
    </xf>
    <xf numFmtId="164" fontId="7" fillId="0" borderId="0" xfId="5" applyFont="1" applyAlignment="1">
      <alignment vertical="center"/>
    </xf>
    <xf numFmtId="164" fontId="7" fillId="0" borderId="5" xfId="5" applyFont="1" applyBorder="1" applyAlignment="1">
      <alignment vertical="center"/>
    </xf>
    <xf numFmtId="164" fontId="7" fillId="0" borderId="0" xfId="5" applyFont="1" applyAlignment="1">
      <alignment horizontal="center" wrapText="1"/>
    </xf>
    <xf numFmtId="1" fontId="7" fillId="0" borderId="0" xfId="0" applyNumberFormat="1" applyFont="1" applyAlignment="1">
      <alignment vertical="center" wrapText="1"/>
    </xf>
    <xf numFmtId="1" fontId="7" fillId="0" borderId="5" xfId="0" applyNumberFormat="1" applyFont="1" applyBorder="1" applyAlignment="1">
      <alignment vertical="center" wrapText="1"/>
    </xf>
    <xf numFmtId="164" fontId="4" fillId="0" borderId="6" xfId="5" applyBorder="1"/>
    <xf numFmtId="164" fontId="4" fillId="0" borderId="0" xfId="5" applyBorder="1"/>
    <xf numFmtId="166" fontId="8" fillId="0" borderId="0" xfId="2" applyNumberFormat="1" applyFont="1" applyFill="1" applyBorder="1" applyAlignment="1" applyProtection="1">
      <alignment horizontal="center" vertical="center"/>
    </xf>
    <xf numFmtId="164" fontId="12" fillId="0" borderId="2" xfId="5" applyFont="1" applyBorder="1" applyAlignment="1">
      <alignment vertical="center"/>
    </xf>
    <xf numFmtId="164" fontId="13" fillId="0" borderId="2" xfId="5" applyFont="1" applyBorder="1" applyAlignment="1">
      <alignment vertical="center"/>
    </xf>
    <xf numFmtId="165" fontId="3" fillId="3" borderId="0" xfId="4" applyNumberFormat="1" applyFont="1" applyFill="1" applyAlignment="1">
      <alignment horizontal="right" vertical="center"/>
    </xf>
    <xf numFmtId="4" fontId="5" fillId="3" borderId="6" xfId="5" applyNumberFormat="1" applyFont="1" applyFill="1" applyBorder="1" applyAlignment="1">
      <alignment horizontal="center" vertical="center"/>
    </xf>
    <xf numFmtId="4" fontId="5" fillId="3" borderId="7" xfId="5" applyNumberFormat="1" applyFont="1" applyFill="1" applyBorder="1" applyAlignment="1">
      <alignment horizontal="center" vertical="center"/>
    </xf>
    <xf numFmtId="4" fontId="5" fillId="3" borderId="8" xfId="5" applyNumberFormat="1" applyFont="1" applyFill="1" applyBorder="1" applyAlignment="1">
      <alignment horizontal="center" vertical="center"/>
    </xf>
    <xf numFmtId="4" fontId="5" fillId="3" borderId="9" xfId="5" applyNumberFormat="1" applyFont="1" applyFill="1" applyBorder="1" applyAlignment="1">
      <alignment horizontal="center" vertical="center"/>
    </xf>
    <xf numFmtId="10" fontId="8" fillId="3" borderId="6" xfId="5" applyNumberFormat="1" applyFont="1" applyFill="1" applyBorder="1" applyAlignment="1" applyProtection="1">
      <alignment horizontal="center" vertical="center"/>
      <protection locked="0"/>
    </xf>
    <xf numFmtId="10" fontId="8" fillId="3" borderId="7" xfId="5" applyNumberFormat="1" applyFont="1" applyFill="1" applyBorder="1" applyAlignment="1" applyProtection="1">
      <alignment horizontal="center" vertical="center"/>
      <protection locked="0"/>
    </xf>
    <xf numFmtId="10" fontId="8" fillId="3" borderId="8" xfId="5" applyNumberFormat="1" applyFont="1" applyFill="1" applyBorder="1" applyAlignment="1" applyProtection="1">
      <alignment horizontal="center" vertical="center"/>
      <protection locked="0"/>
    </xf>
    <xf numFmtId="10" fontId="8" fillId="3" borderId="9" xfId="5" applyNumberFormat="1" applyFont="1" applyFill="1" applyBorder="1" applyAlignment="1" applyProtection="1">
      <alignment horizontal="center" vertical="center"/>
      <protection locked="0"/>
    </xf>
    <xf numFmtId="165" fontId="3" fillId="2" borderId="7" xfId="4" applyNumberFormat="1" applyFont="1" applyFill="1" applyBorder="1" applyAlignment="1">
      <alignment horizontal="center" vertical="center"/>
    </xf>
    <xf numFmtId="165" fontId="3" fillId="2" borderId="8" xfId="4" applyNumberFormat="1" applyFont="1" applyFill="1" applyBorder="1" applyAlignment="1">
      <alignment horizontal="center" vertical="center"/>
    </xf>
    <xf numFmtId="165" fontId="3" fillId="2" borderId="9" xfId="4" applyNumberFormat="1" applyFont="1" applyFill="1" applyBorder="1" applyAlignment="1">
      <alignment horizontal="center" vertical="center"/>
    </xf>
    <xf numFmtId="10" fontId="10" fillId="2" borderId="6" xfId="5" applyNumberFormat="1" applyFont="1" applyFill="1" applyBorder="1" applyAlignment="1">
      <alignment horizontal="center" vertical="center"/>
    </xf>
    <xf numFmtId="10" fontId="10" fillId="2" borderId="7" xfId="5" applyNumberFormat="1" applyFont="1" applyFill="1" applyBorder="1" applyAlignment="1">
      <alignment horizontal="center" vertical="center"/>
    </xf>
    <xf numFmtId="10" fontId="10" fillId="2" borderId="8" xfId="5" applyNumberFormat="1" applyFont="1" applyFill="1" applyBorder="1" applyAlignment="1">
      <alignment horizontal="center" vertical="center"/>
    </xf>
    <xf numFmtId="10" fontId="10" fillId="2" borderId="9" xfId="5" applyNumberFormat="1" applyFont="1" applyFill="1" applyBorder="1" applyAlignment="1">
      <alignment horizontal="center" vertical="center"/>
    </xf>
    <xf numFmtId="10" fontId="4" fillId="0" borderId="0" xfId="5" applyNumberFormat="1" applyAlignment="1">
      <alignment horizontal="center" wrapText="1"/>
    </xf>
    <xf numFmtId="2" fontId="4" fillId="0" borderId="0" xfId="5" applyNumberFormat="1" applyAlignment="1">
      <alignment horizontal="center" wrapText="1"/>
    </xf>
    <xf numFmtId="10" fontId="8" fillId="0" borderId="7" xfId="3" applyNumberFormat="1" applyFont="1" applyFill="1" applyBorder="1" applyAlignment="1" applyProtection="1">
      <alignment horizontal="right" vertical="center" wrapText="1"/>
    </xf>
    <xf numFmtId="10" fontId="8" fillId="0" borderId="8" xfId="3" applyNumberFormat="1" applyFont="1" applyFill="1" applyBorder="1" applyAlignment="1" applyProtection="1">
      <alignment horizontal="right" vertical="center" wrapText="1"/>
    </xf>
    <xf numFmtId="10" fontId="8" fillId="0" borderId="9" xfId="3" applyNumberFormat="1" applyFont="1" applyFill="1" applyBorder="1" applyAlignment="1" applyProtection="1">
      <alignment horizontal="right" vertical="center" wrapText="1"/>
    </xf>
    <xf numFmtId="10" fontId="8" fillId="3" borderId="7" xfId="5" applyNumberFormat="1" applyFont="1" applyFill="1" applyBorder="1" applyAlignment="1">
      <alignment horizontal="center"/>
    </xf>
    <xf numFmtId="10" fontId="8" fillId="3" borderId="8" xfId="5" applyNumberFormat="1" applyFont="1" applyFill="1" applyBorder="1" applyAlignment="1">
      <alignment horizontal="center"/>
    </xf>
    <xf numFmtId="10" fontId="8" fillId="3" borderId="9" xfId="5" applyNumberFormat="1" applyFont="1" applyFill="1" applyBorder="1" applyAlignment="1">
      <alignment horizontal="center"/>
    </xf>
    <xf numFmtId="43" fontId="8" fillId="0" borderId="7" xfId="1" applyFont="1" applyFill="1" applyBorder="1" applyAlignment="1" applyProtection="1">
      <alignment horizontal="center" vertical="center" wrapText="1"/>
    </xf>
    <xf numFmtId="43" fontId="8" fillId="0" borderId="8" xfId="1" applyFont="1" applyFill="1" applyBorder="1" applyAlignment="1" applyProtection="1">
      <alignment horizontal="center" vertical="center" wrapText="1"/>
    </xf>
    <xf numFmtId="43" fontId="8" fillId="0" borderId="9" xfId="1" applyFont="1" applyFill="1" applyBorder="1" applyAlignment="1" applyProtection="1">
      <alignment horizontal="center" vertical="center" wrapText="1"/>
    </xf>
    <xf numFmtId="49" fontId="8" fillId="4" borderId="7" xfId="5" applyNumberFormat="1" applyFont="1" applyFill="1" applyBorder="1" applyAlignment="1">
      <alignment horizontal="center" vertical="center"/>
    </xf>
    <xf numFmtId="49" fontId="8" fillId="4" borderId="8" xfId="5" applyNumberFormat="1" applyFont="1" applyFill="1" applyBorder="1" applyAlignment="1">
      <alignment horizontal="center" vertical="center"/>
    </xf>
    <xf numFmtId="49" fontId="8" fillId="4" borderId="9" xfId="5" applyNumberFormat="1" applyFont="1" applyFill="1" applyBorder="1" applyAlignment="1">
      <alignment horizontal="center" vertical="center"/>
    </xf>
    <xf numFmtId="49" fontId="3" fillId="0" borderId="0" xfId="4" applyNumberFormat="1" applyFont="1" applyAlignment="1">
      <alignment horizontal="left" vertical="center" wrapText="1"/>
    </xf>
    <xf numFmtId="49" fontId="3" fillId="0" borderId="5" xfId="4" applyNumberFormat="1" applyFont="1" applyBorder="1" applyAlignment="1">
      <alignment horizontal="left" vertical="center" wrapText="1"/>
    </xf>
    <xf numFmtId="49" fontId="8" fillId="0" borderId="7" xfId="5" applyNumberFormat="1" applyFont="1" applyBorder="1" applyAlignment="1">
      <alignment horizontal="center" vertical="center"/>
    </xf>
    <xf numFmtId="49" fontId="8" fillId="0" borderId="8" xfId="5" applyNumberFormat="1" applyFont="1" applyBorder="1" applyAlignment="1">
      <alignment horizontal="center" vertical="center"/>
    </xf>
    <xf numFmtId="49" fontId="8" fillId="0" borderId="9" xfId="5" applyNumberFormat="1" applyFont="1" applyBorder="1" applyAlignment="1">
      <alignment horizontal="center" vertical="center"/>
    </xf>
  </cellXfs>
  <cellStyles count="6">
    <cellStyle name="Excel Built-in Normal" xfId="4"/>
    <cellStyle name="Moeda" xfId="2" builtinId="4"/>
    <cellStyle name="Normal" xfId="0" builtinId="0"/>
    <cellStyle name="Normal 2" xfId="5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83911</xdr:colOff>
      <xdr:row>1</xdr:row>
      <xdr:rowOff>191406</xdr:rowOff>
    </xdr:from>
    <xdr:to>
      <xdr:col>0</xdr:col>
      <xdr:colOff>3368727</xdr:colOff>
      <xdr:row>4</xdr:row>
      <xdr:rowOff>238124</xdr:rowOff>
    </xdr:to>
    <xdr:pic>
      <xdr:nvPicPr>
        <xdr:cNvPr id="2" name="Picture 694" descr="marcas">
          <a:extLst>
            <a:ext uri="{FF2B5EF4-FFF2-40B4-BE49-F238E27FC236}">
              <a16:creationId xmlns="" xmlns:a16="http://schemas.microsoft.com/office/drawing/2014/main" id="{81D036DD-7117-4A2B-890A-6B13CC2A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1" y="400956"/>
          <a:ext cx="3284816" cy="780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3520440</xdr:colOff>
      <xdr:row>12</xdr:row>
      <xdr:rowOff>106680</xdr:rowOff>
    </xdr:from>
    <xdr:to>
      <xdr:col>13</xdr:col>
      <xdr:colOff>7620</xdr:colOff>
      <xdr:row>12</xdr:row>
      <xdr:rowOff>114302</xdr:rowOff>
    </xdr:to>
    <xdr:cxnSp macro="">
      <xdr:nvCxnSpPr>
        <xdr:cNvPr id="4" name="Conector reto 3">
          <a:extLst>
            <a:ext uri="{FF2B5EF4-FFF2-40B4-BE49-F238E27FC236}">
              <a16:creationId xmlns="" xmlns:a16="http://schemas.microsoft.com/office/drawing/2014/main" id="{53CC3B7C-0689-41C6-9CC8-A0E8BABC7090}"/>
            </a:ext>
          </a:extLst>
        </xdr:cNvPr>
        <xdr:cNvCxnSpPr/>
      </xdr:nvCxnSpPr>
      <xdr:spPr>
        <a:xfrm flipV="1">
          <a:off x="3520440" y="2667000"/>
          <a:ext cx="3032760" cy="7622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3390900</xdr:colOff>
      <xdr:row>16</xdr:row>
      <xdr:rowOff>118249</xdr:rowOff>
    </xdr:from>
    <xdr:to>
      <xdr:col>25</xdr:col>
      <xdr:colOff>9525</xdr:colOff>
      <xdr:row>16</xdr:row>
      <xdr:rowOff>142875</xdr:rowOff>
    </xdr:to>
    <xdr:cxnSp macro="">
      <xdr:nvCxnSpPr>
        <xdr:cNvPr id="5" name="Conector reto 4">
          <a:extLst>
            <a:ext uri="{FF2B5EF4-FFF2-40B4-BE49-F238E27FC236}">
              <a16:creationId xmlns="" xmlns:a16="http://schemas.microsoft.com/office/drawing/2014/main" id="{A68E4A06-C0B0-437E-8BFC-6E8F236C5EAC}"/>
            </a:ext>
          </a:extLst>
        </xdr:cNvPr>
        <xdr:cNvCxnSpPr/>
      </xdr:nvCxnSpPr>
      <xdr:spPr>
        <a:xfrm>
          <a:off x="3390900" y="3518674"/>
          <a:ext cx="5991225" cy="24626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9435</xdr:colOff>
      <xdr:row>20</xdr:row>
      <xdr:rowOff>105772</xdr:rowOff>
    </xdr:from>
    <xdr:to>
      <xdr:col>17</xdr:col>
      <xdr:colOff>3225</xdr:colOff>
      <xdr:row>20</xdr:row>
      <xdr:rowOff>120154</xdr:rowOff>
    </xdr:to>
    <xdr:cxnSp macro="">
      <xdr:nvCxnSpPr>
        <xdr:cNvPr id="6" name="Conector reto 5">
          <a:extLst>
            <a:ext uri="{FF2B5EF4-FFF2-40B4-BE49-F238E27FC236}">
              <a16:creationId xmlns="" xmlns:a16="http://schemas.microsoft.com/office/drawing/2014/main" id="{421D55D4-A5EB-4300-B282-D88AEA62076E}"/>
            </a:ext>
          </a:extLst>
        </xdr:cNvPr>
        <xdr:cNvCxnSpPr/>
      </xdr:nvCxnSpPr>
      <xdr:spPr>
        <a:xfrm>
          <a:off x="3438435" y="4306297"/>
          <a:ext cx="3956190" cy="14382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28</xdr:row>
      <xdr:rowOff>114300</xdr:rowOff>
    </xdr:from>
    <xdr:to>
      <xdr:col>25</xdr:col>
      <xdr:colOff>19050</xdr:colOff>
      <xdr:row>28</xdr:row>
      <xdr:rowOff>114300</xdr:rowOff>
    </xdr:to>
    <xdr:cxnSp macro="">
      <xdr:nvCxnSpPr>
        <xdr:cNvPr id="8" name="Conector reto 7">
          <a:extLst>
            <a:ext uri="{FF2B5EF4-FFF2-40B4-BE49-F238E27FC236}">
              <a16:creationId xmlns="" xmlns:a16="http://schemas.microsoft.com/office/drawing/2014/main" id="{928016B6-5029-4CE0-9A76-F68598708C5D}"/>
            </a:ext>
          </a:extLst>
        </xdr:cNvPr>
        <xdr:cNvCxnSpPr/>
      </xdr:nvCxnSpPr>
      <xdr:spPr>
        <a:xfrm>
          <a:off x="5429250" y="5915025"/>
          <a:ext cx="3962400" cy="0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114300</xdr:rowOff>
    </xdr:from>
    <xdr:to>
      <xdr:col>20</xdr:col>
      <xdr:colOff>238125</xdr:colOff>
      <xdr:row>32</xdr:row>
      <xdr:rowOff>114300</xdr:rowOff>
    </xdr:to>
    <xdr:cxnSp macro="">
      <xdr:nvCxnSpPr>
        <xdr:cNvPr id="9" name="Conector reto 8">
          <a:extLst>
            <a:ext uri="{FF2B5EF4-FFF2-40B4-BE49-F238E27FC236}">
              <a16:creationId xmlns="" xmlns:a16="http://schemas.microsoft.com/office/drawing/2014/main" id="{F92B718A-355A-4A12-B217-356B4BCDCD9E}"/>
            </a:ext>
          </a:extLst>
        </xdr:cNvPr>
        <xdr:cNvCxnSpPr/>
      </xdr:nvCxnSpPr>
      <xdr:spPr>
        <a:xfrm>
          <a:off x="4419600" y="6715125"/>
          <a:ext cx="3952875" cy="0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44</xdr:row>
      <xdr:rowOff>114300</xdr:rowOff>
    </xdr:from>
    <xdr:to>
      <xdr:col>21</xdr:col>
      <xdr:colOff>9525</xdr:colOff>
      <xdr:row>44</xdr:row>
      <xdr:rowOff>123825</xdr:rowOff>
    </xdr:to>
    <xdr:cxnSp macro="">
      <xdr:nvCxnSpPr>
        <xdr:cNvPr id="11" name="Conector reto 10">
          <a:extLst>
            <a:ext uri="{FF2B5EF4-FFF2-40B4-BE49-F238E27FC236}">
              <a16:creationId xmlns="" xmlns:a16="http://schemas.microsoft.com/office/drawing/2014/main" id="{944887CC-3F31-4A2C-9090-DC77374B0F50}"/>
            </a:ext>
          </a:extLst>
        </xdr:cNvPr>
        <xdr:cNvCxnSpPr/>
      </xdr:nvCxnSpPr>
      <xdr:spPr>
        <a:xfrm>
          <a:off x="4419600" y="9172575"/>
          <a:ext cx="3971925" cy="952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</xdr:colOff>
      <xdr:row>52</xdr:row>
      <xdr:rowOff>82054</xdr:rowOff>
    </xdr:from>
    <xdr:to>
      <xdr:col>13</xdr:col>
      <xdr:colOff>9525</xdr:colOff>
      <xdr:row>52</xdr:row>
      <xdr:rowOff>83820</xdr:rowOff>
    </xdr:to>
    <xdr:cxnSp macro="">
      <xdr:nvCxnSpPr>
        <xdr:cNvPr id="13" name="Conector reto 12">
          <a:extLst>
            <a:ext uri="{FF2B5EF4-FFF2-40B4-BE49-F238E27FC236}">
              <a16:creationId xmlns="" xmlns:a16="http://schemas.microsoft.com/office/drawing/2014/main" id="{634B40D4-ECD3-4BF9-AC1E-BB11BCCBB8B0}"/>
            </a:ext>
          </a:extLst>
        </xdr:cNvPr>
        <xdr:cNvCxnSpPr/>
      </xdr:nvCxnSpPr>
      <xdr:spPr>
        <a:xfrm>
          <a:off x="5421630" y="9883279"/>
          <a:ext cx="988695" cy="1766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92</xdr:row>
      <xdr:rowOff>114300</xdr:rowOff>
    </xdr:from>
    <xdr:to>
      <xdr:col>24</xdr:col>
      <xdr:colOff>238125</xdr:colOff>
      <xdr:row>92</xdr:row>
      <xdr:rowOff>123825</xdr:rowOff>
    </xdr:to>
    <xdr:cxnSp macro="">
      <xdr:nvCxnSpPr>
        <xdr:cNvPr id="22" name="Conector reto 21">
          <a:extLst>
            <a:ext uri="{FF2B5EF4-FFF2-40B4-BE49-F238E27FC236}">
              <a16:creationId xmlns="" xmlns:a16="http://schemas.microsoft.com/office/drawing/2014/main" id="{97C761F0-00E7-4B2E-8BAD-B96E1D7B47D7}"/>
            </a:ext>
          </a:extLst>
        </xdr:cNvPr>
        <xdr:cNvCxnSpPr/>
      </xdr:nvCxnSpPr>
      <xdr:spPr>
        <a:xfrm>
          <a:off x="7381875" y="17973675"/>
          <a:ext cx="1981200" cy="952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108</xdr:row>
      <xdr:rowOff>123825</xdr:rowOff>
    </xdr:from>
    <xdr:to>
      <xdr:col>5</xdr:col>
      <xdr:colOff>0</xdr:colOff>
      <xdr:row>108</xdr:row>
      <xdr:rowOff>127774</xdr:rowOff>
    </xdr:to>
    <xdr:cxnSp macro="">
      <xdr:nvCxnSpPr>
        <xdr:cNvPr id="24" name="Conector reto 23">
          <a:extLst>
            <a:ext uri="{FF2B5EF4-FFF2-40B4-BE49-F238E27FC236}">
              <a16:creationId xmlns="" xmlns:a16="http://schemas.microsoft.com/office/drawing/2014/main" id="{3C347892-418B-4570-AF30-6D8B8BF18581}"/>
            </a:ext>
          </a:extLst>
        </xdr:cNvPr>
        <xdr:cNvCxnSpPr/>
      </xdr:nvCxnSpPr>
      <xdr:spPr>
        <a:xfrm flipV="1">
          <a:off x="3429000" y="9182100"/>
          <a:ext cx="990600" cy="3949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114300</xdr:rowOff>
    </xdr:from>
    <xdr:to>
      <xdr:col>13</xdr:col>
      <xdr:colOff>15240</xdr:colOff>
      <xdr:row>36</xdr:row>
      <xdr:rowOff>120833</xdr:rowOff>
    </xdr:to>
    <xdr:cxnSp macro="">
      <xdr:nvCxnSpPr>
        <xdr:cNvPr id="26" name="Conector reto 25">
          <a:extLst>
            <a:ext uri="{FF2B5EF4-FFF2-40B4-BE49-F238E27FC236}">
              <a16:creationId xmlns="" xmlns:a16="http://schemas.microsoft.com/office/drawing/2014/main" id="{A01227A6-40BB-4411-83A5-7A9DD2353FEB}"/>
            </a:ext>
          </a:extLst>
        </xdr:cNvPr>
        <xdr:cNvCxnSpPr/>
      </xdr:nvCxnSpPr>
      <xdr:spPr>
        <a:xfrm flipV="1">
          <a:off x="5539740" y="7429500"/>
          <a:ext cx="1021080" cy="6533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3400425</xdr:colOff>
      <xdr:row>24</xdr:row>
      <xdr:rowOff>95250</xdr:rowOff>
    </xdr:from>
    <xdr:to>
      <xdr:col>17</xdr:col>
      <xdr:colOff>19050</xdr:colOff>
      <xdr:row>24</xdr:row>
      <xdr:rowOff>104775</xdr:rowOff>
    </xdr:to>
    <xdr:cxnSp macro="">
      <xdr:nvCxnSpPr>
        <xdr:cNvPr id="32" name="Conector reto 31">
          <a:extLst>
            <a:ext uri="{FF2B5EF4-FFF2-40B4-BE49-F238E27FC236}">
              <a16:creationId xmlns="" xmlns:a16="http://schemas.microsoft.com/office/drawing/2014/main" id="{BE184D93-7D53-4810-AEF3-393954A701A2}"/>
            </a:ext>
          </a:extLst>
        </xdr:cNvPr>
        <xdr:cNvCxnSpPr/>
      </xdr:nvCxnSpPr>
      <xdr:spPr>
        <a:xfrm>
          <a:off x="3400425" y="5095875"/>
          <a:ext cx="4010025" cy="952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35923</xdr:colOff>
      <xdr:row>48</xdr:row>
      <xdr:rowOff>114300</xdr:rowOff>
    </xdr:from>
    <xdr:to>
      <xdr:col>21</xdr:col>
      <xdr:colOff>34723</xdr:colOff>
      <xdr:row>48</xdr:row>
      <xdr:rowOff>115207</xdr:rowOff>
    </xdr:to>
    <xdr:cxnSp macro="">
      <xdr:nvCxnSpPr>
        <xdr:cNvPr id="37" name="Conector reto 36">
          <a:extLst>
            <a:ext uri="{FF2B5EF4-FFF2-40B4-BE49-F238E27FC236}">
              <a16:creationId xmlns="" xmlns:a16="http://schemas.microsoft.com/office/drawing/2014/main" id="{9B83960E-EE4E-4AD3-A9F1-CA4A0A3B907C}"/>
            </a:ext>
          </a:extLst>
        </xdr:cNvPr>
        <xdr:cNvCxnSpPr/>
      </xdr:nvCxnSpPr>
      <xdr:spPr>
        <a:xfrm flipV="1">
          <a:off x="6436723" y="9115425"/>
          <a:ext cx="1980000" cy="907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220980</xdr:colOff>
      <xdr:row>56</xdr:row>
      <xdr:rowOff>106680</xdr:rowOff>
    </xdr:from>
    <xdr:to>
      <xdr:col>21</xdr:col>
      <xdr:colOff>0</xdr:colOff>
      <xdr:row>56</xdr:row>
      <xdr:rowOff>121921</xdr:rowOff>
    </xdr:to>
    <xdr:cxnSp macro="">
      <xdr:nvCxnSpPr>
        <xdr:cNvPr id="52" name="Conector reto 51">
          <a:extLst>
            <a:ext uri="{FF2B5EF4-FFF2-40B4-BE49-F238E27FC236}">
              <a16:creationId xmlns="" xmlns:a16="http://schemas.microsoft.com/office/drawing/2014/main" id="{962D3EE1-B5F0-4BBE-871B-8EA465D8C40B}"/>
            </a:ext>
          </a:extLst>
        </xdr:cNvPr>
        <xdr:cNvCxnSpPr/>
      </xdr:nvCxnSpPr>
      <xdr:spPr>
        <a:xfrm>
          <a:off x="5509260" y="10591800"/>
          <a:ext cx="3048000" cy="15241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60</xdr:row>
      <xdr:rowOff>100965</xdr:rowOff>
    </xdr:from>
    <xdr:to>
      <xdr:col>21</xdr:col>
      <xdr:colOff>7125</xdr:colOff>
      <xdr:row>60</xdr:row>
      <xdr:rowOff>104914</xdr:rowOff>
    </xdr:to>
    <xdr:cxnSp macro="">
      <xdr:nvCxnSpPr>
        <xdr:cNvPr id="55" name="Conector reto 54">
          <a:extLst>
            <a:ext uri="{FF2B5EF4-FFF2-40B4-BE49-F238E27FC236}">
              <a16:creationId xmlns="" xmlns:a16="http://schemas.microsoft.com/office/drawing/2014/main" id="{154C8A93-FF07-4744-A816-6A69CA12B21B}"/>
            </a:ext>
          </a:extLst>
        </xdr:cNvPr>
        <xdr:cNvCxnSpPr/>
      </xdr:nvCxnSpPr>
      <xdr:spPr>
        <a:xfrm>
          <a:off x="4543425" y="11378565"/>
          <a:ext cx="4020960" cy="3949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64</xdr:row>
      <xdr:rowOff>104775</xdr:rowOff>
    </xdr:from>
    <xdr:to>
      <xdr:col>25</xdr:col>
      <xdr:colOff>0</xdr:colOff>
      <xdr:row>64</xdr:row>
      <xdr:rowOff>114300</xdr:rowOff>
    </xdr:to>
    <xdr:cxnSp macro="">
      <xdr:nvCxnSpPr>
        <xdr:cNvPr id="56" name="Conector reto 55">
          <a:extLst>
            <a:ext uri="{FF2B5EF4-FFF2-40B4-BE49-F238E27FC236}">
              <a16:creationId xmlns="" xmlns:a16="http://schemas.microsoft.com/office/drawing/2014/main" id="{0197C197-81B9-4E6D-AB36-FDD94B8B9B16}"/>
            </a:ext>
          </a:extLst>
        </xdr:cNvPr>
        <xdr:cNvCxnSpPr/>
      </xdr:nvCxnSpPr>
      <xdr:spPr>
        <a:xfrm>
          <a:off x="5400675" y="12306300"/>
          <a:ext cx="3971925" cy="952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80</xdr:row>
      <xdr:rowOff>95250</xdr:rowOff>
    </xdr:from>
    <xdr:to>
      <xdr:col>24</xdr:col>
      <xdr:colOff>226695</xdr:colOff>
      <xdr:row>80</xdr:row>
      <xdr:rowOff>100965</xdr:rowOff>
    </xdr:to>
    <xdr:cxnSp macro="">
      <xdr:nvCxnSpPr>
        <xdr:cNvPr id="59" name="Conector reto 58">
          <a:extLst>
            <a:ext uri="{FF2B5EF4-FFF2-40B4-BE49-F238E27FC236}">
              <a16:creationId xmlns="" xmlns:a16="http://schemas.microsoft.com/office/drawing/2014/main" id="{3653AE47-5D41-45FE-9F3D-24BE6ECB696D}"/>
            </a:ext>
          </a:extLst>
        </xdr:cNvPr>
        <xdr:cNvCxnSpPr/>
      </xdr:nvCxnSpPr>
      <xdr:spPr>
        <a:xfrm>
          <a:off x="7391400" y="13896975"/>
          <a:ext cx="1960245" cy="571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</xdr:colOff>
      <xdr:row>84</xdr:row>
      <xdr:rowOff>99060</xdr:rowOff>
    </xdr:from>
    <xdr:to>
      <xdr:col>21</xdr:col>
      <xdr:colOff>19050</xdr:colOff>
      <xdr:row>84</xdr:row>
      <xdr:rowOff>114300</xdr:rowOff>
    </xdr:to>
    <xdr:cxnSp macro="">
      <xdr:nvCxnSpPr>
        <xdr:cNvPr id="61" name="Conector reto 60">
          <a:extLst>
            <a:ext uri="{FF2B5EF4-FFF2-40B4-BE49-F238E27FC236}">
              <a16:creationId xmlns="" xmlns:a16="http://schemas.microsoft.com/office/drawing/2014/main" id="{2C72FEE5-286D-414D-BBE7-177111D652C3}"/>
            </a:ext>
          </a:extLst>
        </xdr:cNvPr>
        <xdr:cNvCxnSpPr/>
      </xdr:nvCxnSpPr>
      <xdr:spPr>
        <a:xfrm>
          <a:off x="3444240" y="14700885"/>
          <a:ext cx="4956810" cy="15240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88</xdr:row>
      <xdr:rowOff>114300</xdr:rowOff>
    </xdr:from>
    <xdr:to>
      <xdr:col>21</xdr:col>
      <xdr:colOff>0</xdr:colOff>
      <xdr:row>88</xdr:row>
      <xdr:rowOff>133350</xdr:rowOff>
    </xdr:to>
    <xdr:cxnSp macro="">
      <xdr:nvCxnSpPr>
        <xdr:cNvPr id="62" name="Conector reto 61">
          <a:extLst>
            <a:ext uri="{FF2B5EF4-FFF2-40B4-BE49-F238E27FC236}">
              <a16:creationId xmlns="" xmlns:a16="http://schemas.microsoft.com/office/drawing/2014/main" id="{6F81A13A-8DB2-43F8-9B1D-8C212ABC16A9}"/>
            </a:ext>
          </a:extLst>
        </xdr:cNvPr>
        <xdr:cNvCxnSpPr/>
      </xdr:nvCxnSpPr>
      <xdr:spPr>
        <a:xfrm flipV="1">
          <a:off x="4438650" y="15516225"/>
          <a:ext cx="3943350" cy="19050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96</xdr:row>
      <xdr:rowOff>85725</xdr:rowOff>
    </xdr:from>
    <xdr:to>
      <xdr:col>25</xdr:col>
      <xdr:colOff>0</xdr:colOff>
      <xdr:row>96</xdr:row>
      <xdr:rowOff>118250</xdr:rowOff>
    </xdr:to>
    <xdr:cxnSp macro="">
      <xdr:nvCxnSpPr>
        <xdr:cNvPr id="64" name="Conector reto 63">
          <a:extLst>
            <a:ext uri="{FF2B5EF4-FFF2-40B4-BE49-F238E27FC236}">
              <a16:creationId xmlns="" xmlns:a16="http://schemas.microsoft.com/office/drawing/2014/main" id="{D0D3F65D-D00D-4246-906A-4D42A1A44B7D}"/>
            </a:ext>
          </a:extLst>
        </xdr:cNvPr>
        <xdr:cNvCxnSpPr/>
      </xdr:nvCxnSpPr>
      <xdr:spPr>
        <a:xfrm flipV="1">
          <a:off x="3429000" y="16287750"/>
          <a:ext cx="5943600" cy="3252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100</xdr:row>
      <xdr:rowOff>123825</xdr:rowOff>
    </xdr:from>
    <xdr:to>
      <xdr:col>5</xdr:col>
      <xdr:colOff>0</xdr:colOff>
      <xdr:row>100</xdr:row>
      <xdr:rowOff>127774</xdr:rowOff>
    </xdr:to>
    <xdr:cxnSp macro="">
      <xdr:nvCxnSpPr>
        <xdr:cNvPr id="65" name="Conector reto 64">
          <a:extLst>
            <a:ext uri="{FF2B5EF4-FFF2-40B4-BE49-F238E27FC236}">
              <a16:creationId xmlns="" xmlns:a16="http://schemas.microsoft.com/office/drawing/2014/main" id="{CFA6155F-DF92-48B7-BDDA-F097CAE3A6EF}"/>
            </a:ext>
          </a:extLst>
        </xdr:cNvPr>
        <xdr:cNvCxnSpPr/>
      </xdr:nvCxnSpPr>
      <xdr:spPr>
        <a:xfrm flipV="1">
          <a:off x="3429000" y="20383500"/>
          <a:ext cx="990600" cy="3949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104</xdr:row>
      <xdr:rowOff>108724</xdr:rowOff>
    </xdr:from>
    <xdr:to>
      <xdr:col>25</xdr:col>
      <xdr:colOff>0</xdr:colOff>
      <xdr:row>104</xdr:row>
      <xdr:rowOff>108724</xdr:rowOff>
    </xdr:to>
    <xdr:cxnSp macro="">
      <xdr:nvCxnSpPr>
        <xdr:cNvPr id="67" name="Conector reto 66">
          <a:extLst>
            <a:ext uri="{FF2B5EF4-FFF2-40B4-BE49-F238E27FC236}">
              <a16:creationId xmlns="" xmlns:a16="http://schemas.microsoft.com/office/drawing/2014/main" id="{4836E332-C456-4EA3-AFC8-5223C326A65E}"/>
            </a:ext>
          </a:extLst>
        </xdr:cNvPr>
        <xdr:cNvCxnSpPr/>
      </xdr:nvCxnSpPr>
      <xdr:spPr>
        <a:xfrm>
          <a:off x="3429000" y="20368399"/>
          <a:ext cx="5943600" cy="0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3419475</xdr:colOff>
      <xdr:row>92</xdr:row>
      <xdr:rowOff>127774</xdr:rowOff>
    </xdr:from>
    <xdr:to>
      <xdr:col>5</xdr:col>
      <xdr:colOff>9975</xdr:colOff>
      <xdr:row>92</xdr:row>
      <xdr:rowOff>136071</xdr:rowOff>
    </xdr:to>
    <xdr:cxnSp macro="">
      <xdr:nvCxnSpPr>
        <xdr:cNvPr id="70" name="Conector reto 69">
          <a:extLst>
            <a:ext uri="{FF2B5EF4-FFF2-40B4-BE49-F238E27FC236}">
              <a16:creationId xmlns="" xmlns:a16="http://schemas.microsoft.com/office/drawing/2014/main" id="{C14A3E94-0F4A-4F16-B154-24A518AB8221}"/>
            </a:ext>
          </a:extLst>
        </xdr:cNvPr>
        <xdr:cNvCxnSpPr/>
      </xdr:nvCxnSpPr>
      <xdr:spPr>
        <a:xfrm>
          <a:off x="3419475" y="1966099"/>
          <a:ext cx="1010100" cy="8297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8</xdr:row>
      <xdr:rowOff>104776</xdr:rowOff>
    </xdr:from>
    <xdr:to>
      <xdr:col>25</xdr:col>
      <xdr:colOff>19050</xdr:colOff>
      <xdr:row>8</xdr:row>
      <xdr:rowOff>133350</xdr:rowOff>
    </xdr:to>
    <xdr:cxnSp macro="">
      <xdr:nvCxnSpPr>
        <xdr:cNvPr id="71" name="Conector reto 70">
          <a:extLst>
            <a:ext uri="{FF2B5EF4-FFF2-40B4-BE49-F238E27FC236}">
              <a16:creationId xmlns="" xmlns:a16="http://schemas.microsoft.com/office/drawing/2014/main" id="{C407CF07-1CEC-4938-BBAD-9A36B7761B8A}"/>
            </a:ext>
          </a:extLst>
        </xdr:cNvPr>
        <xdr:cNvCxnSpPr/>
      </xdr:nvCxnSpPr>
      <xdr:spPr>
        <a:xfrm>
          <a:off x="3448050" y="1885951"/>
          <a:ext cx="5943600" cy="28574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40</xdr:row>
      <xdr:rowOff>123825</xdr:rowOff>
    </xdr:from>
    <xdr:to>
      <xdr:col>25</xdr:col>
      <xdr:colOff>0</xdr:colOff>
      <xdr:row>40</xdr:row>
      <xdr:rowOff>127776</xdr:rowOff>
    </xdr:to>
    <xdr:cxnSp macro="">
      <xdr:nvCxnSpPr>
        <xdr:cNvPr id="73" name="Conector reto 72">
          <a:extLst>
            <a:ext uri="{FF2B5EF4-FFF2-40B4-BE49-F238E27FC236}">
              <a16:creationId xmlns="" xmlns:a16="http://schemas.microsoft.com/office/drawing/2014/main" id="{CEAA8B13-FD03-43F5-BA7D-E63437671626}"/>
            </a:ext>
          </a:extLst>
        </xdr:cNvPr>
        <xdr:cNvCxnSpPr/>
      </xdr:nvCxnSpPr>
      <xdr:spPr>
        <a:xfrm>
          <a:off x="5419725" y="6781800"/>
          <a:ext cx="3952875" cy="3951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243568</xdr:colOff>
      <xdr:row>68</xdr:row>
      <xdr:rowOff>104775</xdr:rowOff>
    </xdr:from>
    <xdr:to>
      <xdr:col>24</xdr:col>
      <xdr:colOff>242368</xdr:colOff>
      <xdr:row>68</xdr:row>
      <xdr:rowOff>105682</xdr:rowOff>
    </xdr:to>
    <xdr:cxnSp macro="">
      <xdr:nvCxnSpPr>
        <xdr:cNvPr id="74" name="Conector reto 73">
          <a:extLst>
            <a:ext uri="{FF2B5EF4-FFF2-40B4-BE49-F238E27FC236}">
              <a16:creationId xmlns="" xmlns:a16="http://schemas.microsoft.com/office/drawing/2014/main" id="{AE15F7E1-8890-49D1-8919-5EED5534F9A8}"/>
            </a:ext>
          </a:extLst>
        </xdr:cNvPr>
        <xdr:cNvCxnSpPr/>
      </xdr:nvCxnSpPr>
      <xdr:spPr>
        <a:xfrm flipV="1">
          <a:off x="7387318" y="9963150"/>
          <a:ext cx="1980000" cy="907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100</xdr:row>
      <xdr:rowOff>123825</xdr:rowOff>
    </xdr:from>
    <xdr:to>
      <xdr:col>21</xdr:col>
      <xdr:colOff>0</xdr:colOff>
      <xdr:row>100</xdr:row>
      <xdr:rowOff>127774</xdr:rowOff>
    </xdr:to>
    <xdr:cxnSp macro="">
      <xdr:nvCxnSpPr>
        <xdr:cNvPr id="75" name="Conector reto 74">
          <a:extLst>
            <a:ext uri="{FF2B5EF4-FFF2-40B4-BE49-F238E27FC236}">
              <a16:creationId xmlns="" xmlns:a16="http://schemas.microsoft.com/office/drawing/2014/main" id="{D16441FE-61CC-4C34-A4F5-A2A5CCCAF801}"/>
            </a:ext>
          </a:extLst>
        </xdr:cNvPr>
        <xdr:cNvCxnSpPr/>
      </xdr:nvCxnSpPr>
      <xdr:spPr>
        <a:xfrm flipV="1">
          <a:off x="3429000" y="19583400"/>
          <a:ext cx="990600" cy="3949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76</xdr:row>
      <xdr:rowOff>95250</xdr:rowOff>
    </xdr:from>
    <xdr:to>
      <xdr:col>24</xdr:col>
      <xdr:colOff>226695</xdr:colOff>
      <xdr:row>76</xdr:row>
      <xdr:rowOff>100965</xdr:rowOff>
    </xdr:to>
    <xdr:cxnSp macro="">
      <xdr:nvCxnSpPr>
        <xdr:cNvPr id="30" name="Conector reto 29">
          <a:extLst>
            <a:ext uri="{FF2B5EF4-FFF2-40B4-BE49-F238E27FC236}">
              <a16:creationId xmlns="" xmlns:a16="http://schemas.microsoft.com/office/drawing/2014/main" id="{9512BFEE-B4E8-48AD-95F9-38C4C94F2B3C}"/>
            </a:ext>
          </a:extLst>
        </xdr:cNvPr>
        <xdr:cNvCxnSpPr/>
      </xdr:nvCxnSpPr>
      <xdr:spPr>
        <a:xfrm>
          <a:off x="7391400" y="15497175"/>
          <a:ext cx="1960245" cy="5715"/>
        </a:xfrm>
        <a:prstGeom prst="line">
          <a:avLst/>
        </a:prstGeom>
        <a:ln w="571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1"/>
  <sheetViews>
    <sheetView tabSelected="1" view="pageBreakPreview" zoomScaleNormal="100" zoomScaleSheetLayoutView="100" workbookViewId="0">
      <selection activeCell="A100" sqref="A100"/>
    </sheetView>
  </sheetViews>
  <sheetFormatPr defaultColWidth="16.5703125" defaultRowHeight="15.75" x14ac:dyDescent="0.25"/>
  <cols>
    <col min="1" max="1" width="51.42578125" style="32" bestFit="1" customWidth="1"/>
    <col min="2" max="5" width="3.7109375" style="32" customWidth="1"/>
    <col min="6" max="37" width="3.7109375" style="13" customWidth="1"/>
    <col min="38" max="38" width="25.7109375" style="13" customWidth="1"/>
    <col min="39" max="172" width="16.5703125" style="13"/>
    <col min="173" max="173" width="28.140625" style="13" customWidth="1"/>
    <col min="174" max="185" width="3.5703125" style="13" customWidth="1"/>
    <col min="186" max="193" width="3.7109375" style="13" customWidth="1"/>
    <col min="194" max="205" width="4" style="13" customWidth="1"/>
    <col min="206" max="281" width="4.140625" style="13" customWidth="1"/>
    <col min="282" max="293" width="3.42578125" style="13" customWidth="1"/>
    <col min="294" max="294" width="19.7109375" style="13" customWidth="1"/>
    <col min="295" max="428" width="16.5703125" style="13"/>
    <col min="429" max="429" width="28.140625" style="13" customWidth="1"/>
    <col min="430" max="441" width="3.5703125" style="13" customWidth="1"/>
    <col min="442" max="449" width="3.7109375" style="13" customWidth="1"/>
    <col min="450" max="461" width="4" style="13" customWidth="1"/>
    <col min="462" max="537" width="4.140625" style="13" customWidth="1"/>
    <col min="538" max="549" width="3.42578125" style="13" customWidth="1"/>
    <col min="550" max="550" width="19.7109375" style="13" customWidth="1"/>
    <col min="551" max="684" width="16.5703125" style="13"/>
    <col min="685" max="685" width="28.140625" style="13" customWidth="1"/>
    <col min="686" max="697" width="3.5703125" style="13" customWidth="1"/>
    <col min="698" max="705" width="3.7109375" style="13" customWidth="1"/>
    <col min="706" max="717" width="4" style="13" customWidth="1"/>
    <col min="718" max="793" width="4.140625" style="13" customWidth="1"/>
    <col min="794" max="805" width="3.42578125" style="13" customWidth="1"/>
    <col min="806" max="806" width="19.7109375" style="13" customWidth="1"/>
    <col min="807" max="940" width="16.5703125" style="13"/>
    <col min="941" max="941" width="28.140625" style="13" customWidth="1"/>
    <col min="942" max="953" width="3.5703125" style="13" customWidth="1"/>
    <col min="954" max="961" width="3.7109375" style="13" customWidth="1"/>
    <col min="962" max="973" width="4" style="13" customWidth="1"/>
    <col min="974" max="1049" width="4.140625" style="13" customWidth="1"/>
    <col min="1050" max="1061" width="3.42578125" style="13" customWidth="1"/>
    <col min="1062" max="1062" width="19.7109375" style="13" customWidth="1"/>
    <col min="1063" max="1196" width="16.5703125" style="13"/>
    <col min="1197" max="1197" width="28.140625" style="13" customWidth="1"/>
    <col min="1198" max="1209" width="3.5703125" style="13" customWidth="1"/>
    <col min="1210" max="1217" width="3.7109375" style="13" customWidth="1"/>
    <col min="1218" max="1229" width="4" style="13" customWidth="1"/>
    <col min="1230" max="1305" width="4.140625" style="13" customWidth="1"/>
    <col min="1306" max="1317" width="3.42578125" style="13" customWidth="1"/>
    <col min="1318" max="1318" width="19.7109375" style="13" customWidth="1"/>
    <col min="1319" max="1452" width="16.5703125" style="13"/>
    <col min="1453" max="1453" width="28.140625" style="13" customWidth="1"/>
    <col min="1454" max="1465" width="3.5703125" style="13" customWidth="1"/>
    <col min="1466" max="1473" width="3.7109375" style="13" customWidth="1"/>
    <col min="1474" max="1485" width="4" style="13" customWidth="1"/>
    <col min="1486" max="1561" width="4.140625" style="13" customWidth="1"/>
    <col min="1562" max="1573" width="3.42578125" style="13" customWidth="1"/>
    <col min="1574" max="1574" width="19.7109375" style="13" customWidth="1"/>
    <col min="1575" max="1708" width="16.5703125" style="13"/>
    <col min="1709" max="1709" width="28.140625" style="13" customWidth="1"/>
    <col min="1710" max="1721" width="3.5703125" style="13" customWidth="1"/>
    <col min="1722" max="1729" width="3.7109375" style="13" customWidth="1"/>
    <col min="1730" max="1741" width="4" style="13" customWidth="1"/>
    <col min="1742" max="1817" width="4.140625" style="13" customWidth="1"/>
    <col min="1818" max="1829" width="3.42578125" style="13" customWidth="1"/>
    <col min="1830" max="1830" width="19.7109375" style="13" customWidth="1"/>
    <col min="1831" max="1964" width="16.5703125" style="13"/>
    <col min="1965" max="1965" width="28.140625" style="13" customWidth="1"/>
    <col min="1966" max="1977" width="3.5703125" style="13" customWidth="1"/>
    <col min="1978" max="1985" width="3.7109375" style="13" customWidth="1"/>
    <col min="1986" max="1997" width="4" style="13" customWidth="1"/>
    <col min="1998" max="2073" width="4.140625" style="13" customWidth="1"/>
    <col min="2074" max="2085" width="3.42578125" style="13" customWidth="1"/>
    <col min="2086" max="2086" width="19.7109375" style="13" customWidth="1"/>
    <col min="2087" max="2220" width="16.5703125" style="13"/>
    <col min="2221" max="2221" width="28.140625" style="13" customWidth="1"/>
    <col min="2222" max="2233" width="3.5703125" style="13" customWidth="1"/>
    <col min="2234" max="2241" width="3.7109375" style="13" customWidth="1"/>
    <col min="2242" max="2253" width="4" style="13" customWidth="1"/>
    <col min="2254" max="2329" width="4.140625" style="13" customWidth="1"/>
    <col min="2330" max="2341" width="3.42578125" style="13" customWidth="1"/>
    <col min="2342" max="2342" width="19.7109375" style="13" customWidth="1"/>
    <col min="2343" max="2476" width="16.5703125" style="13"/>
    <col min="2477" max="2477" width="28.140625" style="13" customWidth="1"/>
    <col min="2478" max="2489" width="3.5703125" style="13" customWidth="1"/>
    <col min="2490" max="2497" width="3.7109375" style="13" customWidth="1"/>
    <col min="2498" max="2509" width="4" style="13" customWidth="1"/>
    <col min="2510" max="2585" width="4.140625" style="13" customWidth="1"/>
    <col min="2586" max="2597" width="3.42578125" style="13" customWidth="1"/>
    <col min="2598" max="2598" width="19.7109375" style="13" customWidth="1"/>
    <col min="2599" max="2732" width="16.5703125" style="13"/>
    <col min="2733" max="2733" width="28.140625" style="13" customWidth="1"/>
    <col min="2734" max="2745" width="3.5703125" style="13" customWidth="1"/>
    <col min="2746" max="2753" width="3.7109375" style="13" customWidth="1"/>
    <col min="2754" max="2765" width="4" style="13" customWidth="1"/>
    <col min="2766" max="2841" width="4.140625" style="13" customWidth="1"/>
    <col min="2842" max="2853" width="3.42578125" style="13" customWidth="1"/>
    <col min="2854" max="2854" width="19.7109375" style="13" customWidth="1"/>
    <col min="2855" max="2988" width="16.5703125" style="13"/>
    <col min="2989" max="2989" width="28.140625" style="13" customWidth="1"/>
    <col min="2990" max="3001" width="3.5703125" style="13" customWidth="1"/>
    <col min="3002" max="3009" width="3.7109375" style="13" customWidth="1"/>
    <col min="3010" max="3021" width="4" style="13" customWidth="1"/>
    <col min="3022" max="3097" width="4.140625" style="13" customWidth="1"/>
    <col min="3098" max="3109" width="3.42578125" style="13" customWidth="1"/>
    <col min="3110" max="3110" width="19.7109375" style="13" customWidth="1"/>
    <col min="3111" max="3244" width="16.5703125" style="13"/>
    <col min="3245" max="3245" width="28.140625" style="13" customWidth="1"/>
    <col min="3246" max="3257" width="3.5703125" style="13" customWidth="1"/>
    <col min="3258" max="3265" width="3.7109375" style="13" customWidth="1"/>
    <col min="3266" max="3277" width="4" style="13" customWidth="1"/>
    <col min="3278" max="3353" width="4.140625" style="13" customWidth="1"/>
    <col min="3354" max="3365" width="3.42578125" style="13" customWidth="1"/>
    <col min="3366" max="3366" width="19.7109375" style="13" customWidth="1"/>
    <col min="3367" max="3500" width="16.5703125" style="13"/>
    <col min="3501" max="3501" width="28.140625" style="13" customWidth="1"/>
    <col min="3502" max="3513" width="3.5703125" style="13" customWidth="1"/>
    <col min="3514" max="3521" width="3.7109375" style="13" customWidth="1"/>
    <col min="3522" max="3533" width="4" style="13" customWidth="1"/>
    <col min="3534" max="3609" width="4.140625" style="13" customWidth="1"/>
    <col min="3610" max="3621" width="3.42578125" style="13" customWidth="1"/>
    <col min="3622" max="3622" width="19.7109375" style="13" customWidth="1"/>
    <col min="3623" max="3756" width="16.5703125" style="13"/>
    <col min="3757" max="3757" width="28.140625" style="13" customWidth="1"/>
    <col min="3758" max="3769" width="3.5703125" style="13" customWidth="1"/>
    <col min="3770" max="3777" width="3.7109375" style="13" customWidth="1"/>
    <col min="3778" max="3789" width="4" style="13" customWidth="1"/>
    <col min="3790" max="3865" width="4.140625" style="13" customWidth="1"/>
    <col min="3866" max="3877" width="3.42578125" style="13" customWidth="1"/>
    <col min="3878" max="3878" width="19.7109375" style="13" customWidth="1"/>
    <col min="3879" max="4012" width="16.5703125" style="13"/>
    <col min="4013" max="4013" width="28.140625" style="13" customWidth="1"/>
    <col min="4014" max="4025" width="3.5703125" style="13" customWidth="1"/>
    <col min="4026" max="4033" width="3.7109375" style="13" customWidth="1"/>
    <col min="4034" max="4045" width="4" style="13" customWidth="1"/>
    <col min="4046" max="4121" width="4.140625" style="13" customWidth="1"/>
    <col min="4122" max="4133" width="3.42578125" style="13" customWidth="1"/>
    <col min="4134" max="4134" width="19.7109375" style="13" customWidth="1"/>
    <col min="4135" max="4268" width="16.5703125" style="13"/>
    <col min="4269" max="4269" width="28.140625" style="13" customWidth="1"/>
    <col min="4270" max="4281" width="3.5703125" style="13" customWidth="1"/>
    <col min="4282" max="4289" width="3.7109375" style="13" customWidth="1"/>
    <col min="4290" max="4301" width="4" style="13" customWidth="1"/>
    <col min="4302" max="4377" width="4.140625" style="13" customWidth="1"/>
    <col min="4378" max="4389" width="3.42578125" style="13" customWidth="1"/>
    <col min="4390" max="4390" width="19.7109375" style="13" customWidth="1"/>
    <col min="4391" max="4524" width="16.5703125" style="13"/>
    <col min="4525" max="4525" width="28.140625" style="13" customWidth="1"/>
    <col min="4526" max="4537" width="3.5703125" style="13" customWidth="1"/>
    <col min="4538" max="4545" width="3.7109375" style="13" customWidth="1"/>
    <col min="4546" max="4557" width="4" style="13" customWidth="1"/>
    <col min="4558" max="4633" width="4.140625" style="13" customWidth="1"/>
    <col min="4634" max="4645" width="3.42578125" style="13" customWidth="1"/>
    <col min="4646" max="4646" width="19.7109375" style="13" customWidth="1"/>
    <col min="4647" max="4780" width="16.5703125" style="13"/>
    <col min="4781" max="4781" width="28.140625" style="13" customWidth="1"/>
    <col min="4782" max="4793" width="3.5703125" style="13" customWidth="1"/>
    <col min="4794" max="4801" width="3.7109375" style="13" customWidth="1"/>
    <col min="4802" max="4813" width="4" style="13" customWidth="1"/>
    <col min="4814" max="4889" width="4.140625" style="13" customWidth="1"/>
    <col min="4890" max="4901" width="3.42578125" style="13" customWidth="1"/>
    <col min="4902" max="4902" width="19.7109375" style="13" customWidth="1"/>
    <col min="4903" max="5036" width="16.5703125" style="13"/>
    <col min="5037" max="5037" width="28.140625" style="13" customWidth="1"/>
    <col min="5038" max="5049" width="3.5703125" style="13" customWidth="1"/>
    <col min="5050" max="5057" width="3.7109375" style="13" customWidth="1"/>
    <col min="5058" max="5069" width="4" style="13" customWidth="1"/>
    <col min="5070" max="5145" width="4.140625" style="13" customWidth="1"/>
    <col min="5146" max="5157" width="3.42578125" style="13" customWidth="1"/>
    <col min="5158" max="5158" width="19.7109375" style="13" customWidth="1"/>
    <col min="5159" max="5292" width="16.5703125" style="13"/>
    <col min="5293" max="5293" width="28.140625" style="13" customWidth="1"/>
    <col min="5294" max="5305" width="3.5703125" style="13" customWidth="1"/>
    <col min="5306" max="5313" width="3.7109375" style="13" customWidth="1"/>
    <col min="5314" max="5325" width="4" style="13" customWidth="1"/>
    <col min="5326" max="5401" width="4.140625" style="13" customWidth="1"/>
    <col min="5402" max="5413" width="3.42578125" style="13" customWidth="1"/>
    <col min="5414" max="5414" width="19.7109375" style="13" customWidth="1"/>
    <col min="5415" max="5548" width="16.5703125" style="13"/>
    <col min="5549" max="5549" width="28.140625" style="13" customWidth="1"/>
    <col min="5550" max="5561" width="3.5703125" style="13" customWidth="1"/>
    <col min="5562" max="5569" width="3.7109375" style="13" customWidth="1"/>
    <col min="5570" max="5581" width="4" style="13" customWidth="1"/>
    <col min="5582" max="5657" width="4.140625" style="13" customWidth="1"/>
    <col min="5658" max="5669" width="3.42578125" style="13" customWidth="1"/>
    <col min="5670" max="5670" width="19.7109375" style="13" customWidth="1"/>
    <col min="5671" max="5804" width="16.5703125" style="13"/>
    <col min="5805" max="5805" width="28.140625" style="13" customWidth="1"/>
    <col min="5806" max="5817" width="3.5703125" style="13" customWidth="1"/>
    <col min="5818" max="5825" width="3.7109375" style="13" customWidth="1"/>
    <col min="5826" max="5837" width="4" style="13" customWidth="1"/>
    <col min="5838" max="5913" width="4.140625" style="13" customWidth="1"/>
    <col min="5914" max="5925" width="3.42578125" style="13" customWidth="1"/>
    <col min="5926" max="5926" width="19.7109375" style="13" customWidth="1"/>
    <col min="5927" max="6060" width="16.5703125" style="13"/>
    <col min="6061" max="6061" width="28.140625" style="13" customWidth="1"/>
    <col min="6062" max="6073" width="3.5703125" style="13" customWidth="1"/>
    <col min="6074" max="6081" width="3.7109375" style="13" customWidth="1"/>
    <col min="6082" max="6093" width="4" style="13" customWidth="1"/>
    <col min="6094" max="6169" width="4.140625" style="13" customWidth="1"/>
    <col min="6170" max="6181" width="3.42578125" style="13" customWidth="1"/>
    <col min="6182" max="6182" width="19.7109375" style="13" customWidth="1"/>
    <col min="6183" max="6316" width="16.5703125" style="13"/>
    <col min="6317" max="6317" width="28.140625" style="13" customWidth="1"/>
    <col min="6318" max="6329" width="3.5703125" style="13" customWidth="1"/>
    <col min="6330" max="6337" width="3.7109375" style="13" customWidth="1"/>
    <col min="6338" max="6349" width="4" style="13" customWidth="1"/>
    <col min="6350" max="6425" width="4.140625" style="13" customWidth="1"/>
    <col min="6426" max="6437" width="3.42578125" style="13" customWidth="1"/>
    <col min="6438" max="6438" width="19.7109375" style="13" customWidth="1"/>
    <col min="6439" max="6572" width="16.5703125" style="13"/>
    <col min="6573" max="6573" width="28.140625" style="13" customWidth="1"/>
    <col min="6574" max="6585" width="3.5703125" style="13" customWidth="1"/>
    <col min="6586" max="6593" width="3.7109375" style="13" customWidth="1"/>
    <col min="6594" max="6605" width="4" style="13" customWidth="1"/>
    <col min="6606" max="6681" width="4.140625" style="13" customWidth="1"/>
    <col min="6682" max="6693" width="3.42578125" style="13" customWidth="1"/>
    <col min="6694" max="6694" width="19.7109375" style="13" customWidth="1"/>
    <col min="6695" max="6828" width="16.5703125" style="13"/>
    <col min="6829" max="6829" width="28.140625" style="13" customWidth="1"/>
    <col min="6830" max="6841" width="3.5703125" style="13" customWidth="1"/>
    <col min="6842" max="6849" width="3.7109375" style="13" customWidth="1"/>
    <col min="6850" max="6861" width="4" style="13" customWidth="1"/>
    <col min="6862" max="6937" width="4.140625" style="13" customWidth="1"/>
    <col min="6938" max="6949" width="3.42578125" style="13" customWidth="1"/>
    <col min="6950" max="6950" width="19.7109375" style="13" customWidth="1"/>
    <col min="6951" max="7084" width="16.5703125" style="13"/>
    <col min="7085" max="7085" width="28.140625" style="13" customWidth="1"/>
    <col min="7086" max="7097" width="3.5703125" style="13" customWidth="1"/>
    <col min="7098" max="7105" width="3.7109375" style="13" customWidth="1"/>
    <col min="7106" max="7117" width="4" style="13" customWidth="1"/>
    <col min="7118" max="7193" width="4.140625" style="13" customWidth="1"/>
    <col min="7194" max="7205" width="3.42578125" style="13" customWidth="1"/>
    <col min="7206" max="7206" width="19.7109375" style="13" customWidth="1"/>
    <col min="7207" max="7340" width="16.5703125" style="13"/>
    <col min="7341" max="7341" width="28.140625" style="13" customWidth="1"/>
    <col min="7342" max="7353" width="3.5703125" style="13" customWidth="1"/>
    <col min="7354" max="7361" width="3.7109375" style="13" customWidth="1"/>
    <col min="7362" max="7373" width="4" style="13" customWidth="1"/>
    <col min="7374" max="7449" width="4.140625" style="13" customWidth="1"/>
    <col min="7450" max="7461" width="3.42578125" style="13" customWidth="1"/>
    <col min="7462" max="7462" width="19.7109375" style="13" customWidth="1"/>
    <col min="7463" max="7596" width="16.5703125" style="13"/>
    <col min="7597" max="7597" width="28.140625" style="13" customWidth="1"/>
    <col min="7598" max="7609" width="3.5703125" style="13" customWidth="1"/>
    <col min="7610" max="7617" width="3.7109375" style="13" customWidth="1"/>
    <col min="7618" max="7629" width="4" style="13" customWidth="1"/>
    <col min="7630" max="7705" width="4.140625" style="13" customWidth="1"/>
    <col min="7706" max="7717" width="3.42578125" style="13" customWidth="1"/>
    <col min="7718" max="7718" width="19.7109375" style="13" customWidth="1"/>
    <col min="7719" max="7852" width="16.5703125" style="13"/>
    <col min="7853" max="7853" width="28.140625" style="13" customWidth="1"/>
    <col min="7854" max="7865" width="3.5703125" style="13" customWidth="1"/>
    <col min="7866" max="7873" width="3.7109375" style="13" customWidth="1"/>
    <col min="7874" max="7885" width="4" style="13" customWidth="1"/>
    <col min="7886" max="7961" width="4.140625" style="13" customWidth="1"/>
    <col min="7962" max="7973" width="3.42578125" style="13" customWidth="1"/>
    <col min="7974" max="7974" width="19.7109375" style="13" customWidth="1"/>
    <col min="7975" max="8108" width="16.5703125" style="13"/>
    <col min="8109" max="8109" width="28.140625" style="13" customWidth="1"/>
    <col min="8110" max="8121" width="3.5703125" style="13" customWidth="1"/>
    <col min="8122" max="8129" width="3.7109375" style="13" customWidth="1"/>
    <col min="8130" max="8141" width="4" style="13" customWidth="1"/>
    <col min="8142" max="8217" width="4.140625" style="13" customWidth="1"/>
    <col min="8218" max="8229" width="3.42578125" style="13" customWidth="1"/>
    <col min="8230" max="8230" width="19.7109375" style="13" customWidth="1"/>
    <col min="8231" max="8364" width="16.5703125" style="13"/>
    <col min="8365" max="8365" width="28.140625" style="13" customWidth="1"/>
    <col min="8366" max="8377" width="3.5703125" style="13" customWidth="1"/>
    <col min="8378" max="8385" width="3.7109375" style="13" customWidth="1"/>
    <col min="8386" max="8397" width="4" style="13" customWidth="1"/>
    <col min="8398" max="8473" width="4.140625" style="13" customWidth="1"/>
    <col min="8474" max="8485" width="3.42578125" style="13" customWidth="1"/>
    <col min="8486" max="8486" width="19.7109375" style="13" customWidth="1"/>
    <col min="8487" max="8620" width="16.5703125" style="13"/>
    <col min="8621" max="8621" width="28.140625" style="13" customWidth="1"/>
    <col min="8622" max="8633" width="3.5703125" style="13" customWidth="1"/>
    <col min="8634" max="8641" width="3.7109375" style="13" customWidth="1"/>
    <col min="8642" max="8653" width="4" style="13" customWidth="1"/>
    <col min="8654" max="8729" width="4.140625" style="13" customWidth="1"/>
    <col min="8730" max="8741" width="3.42578125" style="13" customWidth="1"/>
    <col min="8742" max="8742" width="19.7109375" style="13" customWidth="1"/>
    <col min="8743" max="8876" width="16.5703125" style="13"/>
    <col min="8877" max="8877" width="28.140625" style="13" customWidth="1"/>
    <col min="8878" max="8889" width="3.5703125" style="13" customWidth="1"/>
    <col min="8890" max="8897" width="3.7109375" style="13" customWidth="1"/>
    <col min="8898" max="8909" width="4" style="13" customWidth="1"/>
    <col min="8910" max="8985" width="4.140625" style="13" customWidth="1"/>
    <col min="8986" max="8997" width="3.42578125" style="13" customWidth="1"/>
    <col min="8998" max="8998" width="19.7109375" style="13" customWidth="1"/>
    <col min="8999" max="9132" width="16.5703125" style="13"/>
    <col min="9133" max="9133" width="28.140625" style="13" customWidth="1"/>
    <col min="9134" max="9145" width="3.5703125" style="13" customWidth="1"/>
    <col min="9146" max="9153" width="3.7109375" style="13" customWidth="1"/>
    <col min="9154" max="9165" width="4" style="13" customWidth="1"/>
    <col min="9166" max="9241" width="4.140625" style="13" customWidth="1"/>
    <col min="9242" max="9253" width="3.42578125" style="13" customWidth="1"/>
    <col min="9254" max="9254" width="19.7109375" style="13" customWidth="1"/>
    <col min="9255" max="9388" width="16.5703125" style="13"/>
    <col min="9389" max="9389" width="28.140625" style="13" customWidth="1"/>
    <col min="9390" max="9401" width="3.5703125" style="13" customWidth="1"/>
    <col min="9402" max="9409" width="3.7109375" style="13" customWidth="1"/>
    <col min="9410" max="9421" width="4" style="13" customWidth="1"/>
    <col min="9422" max="9497" width="4.140625" style="13" customWidth="1"/>
    <col min="9498" max="9509" width="3.42578125" style="13" customWidth="1"/>
    <col min="9510" max="9510" width="19.7109375" style="13" customWidth="1"/>
    <col min="9511" max="9644" width="16.5703125" style="13"/>
    <col min="9645" max="9645" width="28.140625" style="13" customWidth="1"/>
    <col min="9646" max="9657" width="3.5703125" style="13" customWidth="1"/>
    <col min="9658" max="9665" width="3.7109375" style="13" customWidth="1"/>
    <col min="9666" max="9677" width="4" style="13" customWidth="1"/>
    <col min="9678" max="9753" width="4.140625" style="13" customWidth="1"/>
    <col min="9754" max="9765" width="3.42578125" style="13" customWidth="1"/>
    <col min="9766" max="9766" width="19.7109375" style="13" customWidth="1"/>
    <col min="9767" max="9900" width="16.5703125" style="13"/>
    <col min="9901" max="9901" width="28.140625" style="13" customWidth="1"/>
    <col min="9902" max="9913" width="3.5703125" style="13" customWidth="1"/>
    <col min="9914" max="9921" width="3.7109375" style="13" customWidth="1"/>
    <col min="9922" max="9933" width="4" style="13" customWidth="1"/>
    <col min="9934" max="10009" width="4.140625" style="13" customWidth="1"/>
    <col min="10010" max="10021" width="3.42578125" style="13" customWidth="1"/>
    <col min="10022" max="10022" width="19.7109375" style="13" customWidth="1"/>
    <col min="10023" max="10156" width="16.5703125" style="13"/>
    <col min="10157" max="10157" width="28.140625" style="13" customWidth="1"/>
    <col min="10158" max="10169" width="3.5703125" style="13" customWidth="1"/>
    <col min="10170" max="10177" width="3.7109375" style="13" customWidth="1"/>
    <col min="10178" max="10189" width="4" style="13" customWidth="1"/>
    <col min="10190" max="10265" width="4.140625" style="13" customWidth="1"/>
    <col min="10266" max="10277" width="3.42578125" style="13" customWidth="1"/>
    <col min="10278" max="10278" width="19.7109375" style="13" customWidth="1"/>
    <col min="10279" max="10412" width="16.5703125" style="13"/>
    <col min="10413" max="10413" width="28.140625" style="13" customWidth="1"/>
    <col min="10414" max="10425" width="3.5703125" style="13" customWidth="1"/>
    <col min="10426" max="10433" width="3.7109375" style="13" customWidth="1"/>
    <col min="10434" max="10445" width="4" style="13" customWidth="1"/>
    <col min="10446" max="10521" width="4.140625" style="13" customWidth="1"/>
    <col min="10522" max="10533" width="3.42578125" style="13" customWidth="1"/>
    <col min="10534" max="10534" width="19.7109375" style="13" customWidth="1"/>
    <col min="10535" max="10668" width="16.5703125" style="13"/>
    <col min="10669" max="10669" width="28.140625" style="13" customWidth="1"/>
    <col min="10670" max="10681" width="3.5703125" style="13" customWidth="1"/>
    <col min="10682" max="10689" width="3.7109375" style="13" customWidth="1"/>
    <col min="10690" max="10701" width="4" style="13" customWidth="1"/>
    <col min="10702" max="10777" width="4.140625" style="13" customWidth="1"/>
    <col min="10778" max="10789" width="3.42578125" style="13" customWidth="1"/>
    <col min="10790" max="10790" width="19.7109375" style="13" customWidth="1"/>
    <col min="10791" max="10924" width="16.5703125" style="13"/>
    <col min="10925" max="10925" width="28.140625" style="13" customWidth="1"/>
    <col min="10926" max="10937" width="3.5703125" style="13" customWidth="1"/>
    <col min="10938" max="10945" width="3.7109375" style="13" customWidth="1"/>
    <col min="10946" max="10957" width="4" style="13" customWidth="1"/>
    <col min="10958" max="11033" width="4.140625" style="13" customWidth="1"/>
    <col min="11034" max="11045" width="3.42578125" style="13" customWidth="1"/>
    <col min="11046" max="11046" width="19.7109375" style="13" customWidth="1"/>
    <col min="11047" max="11180" width="16.5703125" style="13"/>
    <col min="11181" max="11181" width="28.140625" style="13" customWidth="1"/>
    <col min="11182" max="11193" width="3.5703125" style="13" customWidth="1"/>
    <col min="11194" max="11201" width="3.7109375" style="13" customWidth="1"/>
    <col min="11202" max="11213" width="4" style="13" customWidth="1"/>
    <col min="11214" max="11289" width="4.140625" style="13" customWidth="1"/>
    <col min="11290" max="11301" width="3.42578125" style="13" customWidth="1"/>
    <col min="11302" max="11302" width="19.7109375" style="13" customWidth="1"/>
    <col min="11303" max="11436" width="16.5703125" style="13"/>
    <col min="11437" max="11437" width="28.140625" style="13" customWidth="1"/>
    <col min="11438" max="11449" width="3.5703125" style="13" customWidth="1"/>
    <col min="11450" max="11457" width="3.7109375" style="13" customWidth="1"/>
    <col min="11458" max="11469" width="4" style="13" customWidth="1"/>
    <col min="11470" max="11545" width="4.140625" style="13" customWidth="1"/>
    <col min="11546" max="11557" width="3.42578125" style="13" customWidth="1"/>
    <col min="11558" max="11558" width="19.7109375" style="13" customWidth="1"/>
    <col min="11559" max="11692" width="16.5703125" style="13"/>
    <col min="11693" max="11693" width="28.140625" style="13" customWidth="1"/>
    <col min="11694" max="11705" width="3.5703125" style="13" customWidth="1"/>
    <col min="11706" max="11713" width="3.7109375" style="13" customWidth="1"/>
    <col min="11714" max="11725" width="4" style="13" customWidth="1"/>
    <col min="11726" max="11801" width="4.140625" style="13" customWidth="1"/>
    <col min="11802" max="11813" width="3.42578125" style="13" customWidth="1"/>
    <col min="11814" max="11814" width="19.7109375" style="13" customWidth="1"/>
    <col min="11815" max="11948" width="16.5703125" style="13"/>
    <col min="11949" max="11949" width="28.140625" style="13" customWidth="1"/>
    <col min="11950" max="11961" width="3.5703125" style="13" customWidth="1"/>
    <col min="11962" max="11969" width="3.7109375" style="13" customWidth="1"/>
    <col min="11970" max="11981" width="4" style="13" customWidth="1"/>
    <col min="11982" max="12057" width="4.140625" style="13" customWidth="1"/>
    <col min="12058" max="12069" width="3.42578125" style="13" customWidth="1"/>
    <col min="12070" max="12070" width="19.7109375" style="13" customWidth="1"/>
    <col min="12071" max="12204" width="16.5703125" style="13"/>
    <col min="12205" max="12205" width="28.140625" style="13" customWidth="1"/>
    <col min="12206" max="12217" width="3.5703125" style="13" customWidth="1"/>
    <col min="12218" max="12225" width="3.7109375" style="13" customWidth="1"/>
    <col min="12226" max="12237" width="4" style="13" customWidth="1"/>
    <col min="12238" max="12313" width="4.140625" style="13" customWidth="1"/>
    <col min="12314" max="12325" width="3.42578125" style="13" customWidth="1"/>
    <col min="12326" max="12326" width="19.7109375" style="13" customWidth="1"/>
    <col min="12327" max="12460" width="16.5703125" style="13"/>
    <col min="12461" max="12461" width="28.140625" style="13" customWidth="1"/>
    <col min="12462" max="12473" width="3.5703125" style="13" customWidth="1"/>
    <col min="12474" max="12481" width="3.7109375" style="13" customWidth="1"/>
    <col min="12482" max="12493" width="4" style="13" customWidth="1"/>
    <col min="12494" max="12569" width="4.140625" style="13" customWidth="1"/>
    <col min="12570" max="12581" width="3.42578125" style="13" customWidth="1"/>
    <col min="12582" max="12582" width="19.7109375" style="13" customWidth="1"/>
    <col min="12583" max="12716" width="16.5703125" style="13"/>
    <col min="12717" max="12717" width="28.140625" style="13" customWidth="1"/>
    <col min="12718" max="12729" width="3.5703125" style="13" customWidth="1"/>
    <col min="12730" max="12737" width="3.7109375" style="13" customWidth="1"/>
    <col min="12738" max="12749" width="4" style="13" customWidth="1"/>
    <col min="12750" max="12825" width="4.140625" style="13" customWidth="1"/>
    <col min="12826" max="12837" width="3.42578125" style="13" customWidth="1"/>
    <col min="12838" max="12838" width="19.7109375" style="13" customWidth="1"/>
    <col min="12839" max="12972" width="16.5703125" style="13"/>
    <col min="12973" max="12973" width="28.140625" style="13" customWidth="1"/>
    <col min="12974" max="12985" width="3.5703125" style="13" customWidth="1"/>
    <col min="12986" max="12993" width="3.7109375" style="13" customWidth="1"/>
    <col min="12994" max="13005" width="4" style="13" customWidth="1"/>
    <col min="13006" max="13081" width="4.140625" style="13" customWidth="1"/>
    <col min="13082" max="13093" width="3.42578125" style="13" customWidth="1"/>
    <col min="13094" max="13094" width="19.7109375" style="13" customWidth="1"/>
    <col min="13095" max="13228" width="16.5703125" style="13"/>
    <col min="13229" max="13229" width="28.140625" style="13" customWidth="1"/>
    <col min="13230" max="13241" width="3.5703125" style="13" customWidth="1"/>
    <col min="13242" max="13249" width="3.7109375" style="13" customWidth="1"/>
    <col min="13250" max="13261" width="4" style="13" customWidth="1"/>
    <col min="13262" max="13337" width="4.140625" style="13" customWidth="1"/>
    <col min="13338" max="13349" width="3.42578125" style="13" customWidth="1"/>
    <col min="13350" max="13350" width="19.7109375" style="13" customWidth="1"/>
    <col min="13351" max="13484" width="16.5703125" style="13"/>
    <col min="13485" max="13485" width="28.140625" style="13" customWidth="1"/>
    <col min="13486" max="13497" width="3.5703125" style="13" customWidth="1"/>
    <col min="13498" max="13505" width="3.7109375" style="13" customWidth="1"/>
    <col min="13506" max="13517" width="4" style="13" customWidth="1"/>
    <col min="13518" max="13593" width="4.140625" style="13" customWidth="1"/>
    <col min="13594" max="13605" width="3.42578125" style="13" customWidth="1"/>
    <col min="13606" max="13606" width="19.7109375" style="13" customWidth="1"/>
    <col min="13607" max="13740" width="16.5703125" style="13"/>
    <col min="13741" max="13741" width="28.140625" style="13" customWidth="1"/>
    <col min="13742" max="13753" width="3.5703125" style="13" customWidth="1"/>
    <col min="13754" max="13761" width="3.7109375" style="13" customWidth="1"/>
    <col min="13762" max="13773" width="4" style="13" customWidth="1"/>
    <col min="13774" max="13849" width="4.140625" style="13" customWidth="1"/>
    <col min="13850" max="13861" width="3.42578125" style="13" customWidth="1"/>
    <col min="13862" max="13862" width="19.7109375" style="13" customWidth="1"/>
    <col min="13863" max="13996" width="16.5703125" style="13"/>
    <col min="13997" max="13997" width="28.140625" style="13" customWidth="1"/>
    <col min="13998" max="14009" width="3.5703125" style="13" customWidth="1"/>
    <col min="14010" max="14017" width="3.7109375" style="13" customWidth="1"/>
    <col min="14018" max="14029" width="4" style="13" customWidth="1"/>
    <col min="14030" max="14105" width="4.140625" style="13" customWidth="1"/>
    <col min="14106" max="14117" width="3.42578125" style="13" customWidth="1"/>
    <col min="14118" max="14118" width="19.7109375" style="13" customWidth="1"/>
    <col min="14119" max="14252" width="16.5703125" style="13"/>
    <col min="14253" max="14253" width="28.140625" style="13" customWidth="1"/>
    <col min="14254" max="14265" width="3.5703125" style="13" customWidth="1"/>
    <col min="14266" max="14273" width="3.7109375" style="13" customWidth="1"/>
    <col min="14274" max="14285" width="4" style="13" customWidth="1"/>
    <col min="14286" max="14361" width="4.140625" style="13" customWidth="1"/>
    <col min="14362" max="14373" width="3.42578125" style="13" customWidth="1"/>
    <col min="14374" max="14374" width="19.7109375" style="13" customWidth="1"/>
    <col min="14375" max="14508" width="16.5703125" style="13"/>
    <col min="14509" max="14509" width="28.140625" style="13" customWidth="1"/>
    <col min="14510" max="14521" width="3.5703125" style="13" customWidth="1"/>
    <col min="14522" max="14529" width="3.7109375" style="13" customWidth="1"/>
    <col min="14530" max="14541" width="4" style="13" customWidth="1"/>
    <col min="14542" max="14617" width="4.140625" style="13" customWidth="1"/>
    <col min="14618" max="14629" width="3.42578125" style="13" customWidth="1"/>
    <col min="14630" max="14630" width="19.7109375" style="13" customWidth="1"/>
    <col min="14631" max="14764" width="16.5703125" style="13"/>
    <col min="14765" max="14765" width="28.140625" style="13" customWidth="1"/>
    <col min="14766" max="14777" width="3.5703125" style="13" customWidth="1"/>
    <col min="14778" max="14785" width="3.7109375" style="13" customWidth="1"/>
    <col min="14786" max="14797" width="4" style="13" customWidth="1"/>
    <col min="14798" max="14873" width="4.140625" style="13" customWidth="1"/>
    <col min="14874" max="14885" width="3.42578125" style="13" customWidth="1"/>
    <col min="14886" max="14886" width="19.7109375" style="13" customWidth="1"/>
    <col min="14887" max="15020" width="16.5703125" style="13"/>
    <col min="15021" max="15021" width="28.140625" style="13" customWidth="1"/>
    <col min="15022" max="15033" width="3.5703125" style="13" customWidth="1"/>
    <col min="15034" max="15041" width="3.7109375" style="13" customWidth="1"/>
    <col min="15042" max="15053" width="4" style="13" customWidth="1"/>
    <col min="15054" max="15129" width="4.140625" style="13" customWidth="1"/>
    <col min="15130" max="15141" width="3.42578125" style="13" customWidth="1"/>
    <col min="15142" max="15142" width="19.7109375" style="13" customWidth="1"/>
    <col min="15143" max="15276" width="16.5703125" style="13"/>
    <col min="15277" max="15277" width="28.140625" style="13" customWidth="1"/>
    <col min="15278" max="15289" width="3.5703125" style="13" customWidth="1"/>
    <col min="15290" max="15297" width="3.7109375" style="13" customWidth="1"/>
    <col min="15298" max="15309" width="4" style="13" customWidth="1"/>
    <col min="15310" max="15385" width="4.140625" style="13" customWidth="1"/>
    <col min="15386" max="15397" width="3.42578125" style="13" customWidth="1"/>
    <col min="15398" max="15398" width="19.7109375" style="13" customWidth="1"/>
    <col min="15399" max="15532" width="16.5703125" style="13"/>
    <col min="15533" max="15533" width="28.140625" style="13" customWidth="1"/>
    <col min="15534" max="15545" width="3.5703125" style="13" customWidth="1"/>
    <col min="15546" max="15553" width="3.7109375" style="13" customWidth="1"/>
    <col min="15554" max="15565" width="4" style="13" customWidth="1"/>
    <col min="15566" max="15641" width="4.140625" style="13" customWidth="1"/>
    <col min="15642" max="15653" width="3.42578125" style="13" customWidth="1"/>
    <col min="15654" max="15654" width="19.7109375" style="13" customWidth="1"/>
    <col min="15655" max="15788" width="16.5703125" style="13"/>
    <col min="15789" max="15789" width="28.140625" style="13" customWidth="1"/>
    <col min="15790" max="15801" width="3.5703125" style="13" customWidth="1"/>
    <col min="15802" max="15809" width="3.7109375" style="13" customWidth="1"/>
    <col min="15810" max="15821" width="4" style="13" customWidth="1"/>
    <col min="15822" max="15897" width="4.140625" style="13" customWidth="1"/>
    <col min="15898" max="15909" width="3.42578125" style="13" customWidth="1"/>
    <col min="15910" max="15910" width="19.7109375" style="13" customWidth="1"/>
    <col min="15911" max="16044" width="16.5703125" style="13"/>
    <col min="16045" max="16045" width="28.140625" style="13" customWidth="1"/>
    <col min="16046" max="16057" width="3.5703125" style="13" customWidth="1"/>
    <col min="16058" max="16065" width="3.7109375" style="13" customWidth="1"/>
    <col min="16066" max="16077" width="4" style="13" customWidth="1"/>
    <col min="16078" max="16153" width="4.140625" style="13" customWidth="1"/>
    <col min="16154" max="16165" width="3.42578125" style="13" customWidth="1"/>
    <col min="16166" max="16166" width="19.7109375" style="13" customWidth="1"/>
    <col min="16167" max="16384" width="16.5703125" style="13"/>
  </cols>
  <sheetData>
    <row r="1" spans="1:41" s="5" customFormat="1" ht="16.5" customHeight="1" x14ac:dyDescent="0.25">
      <c r="A1" s="1"/>
      <c r="B1" s="2" t="s">
        <v>0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9" t="s">
        <v>46</v>
      </c>
      <c r="O1" s="50"/>
      <c r="P1" s="50"/>
      <c r="Q1" s="50"/>
      <c r="R1" s="50"/>
      <c r="S1" s="50"/>
      <c r="T1" s="50"/>
      <c r="U1" s="50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</row>
    <row r="2" spans="1:41" s="5" customFormat="1" ht="16.5" customHeight="1" x14ac:dyDescent="0.25">
      <c r="A2" s="6"/>
      <c r="B2" s="7" t="s">
        <v>1</v>
      </c>
      <c r="C2" s="7"/>
      <c r="D2" s="7"/>
      <c r="E2" s="7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2"/>
    </row>
    <row r="3" spans="1:41" s="5" customFormat="1" ht="24.75" customHeight="1" x14ac:dyDescent="0.25">
      <c r="A3" s="8"/>
      <c r="B3" s="81" t="s">
        <v>45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2"/>
    </row>
    <row r="4" spans="1:41" s="5" customFormat="1" ht="16.5" customHeight="1" x14ac:dyDescent="0.25">
      <c r="A4" s="8"/>
      <c r="B4" s="40" t="s">
        <v>42</v>
      </c>
      <c r="C4" s="40"/>
      <c r="D4" s="40"/>
      <c r="E4" s="40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2"/>
    </row>
    <row r="5" spans="1:41" s="5" customFormat="1" ht="16.5" customHeight="1" x14ac:dyDescent="0.25">
      <c r="A5" s="9"/>
      <c r="B5" s="40" t="s">
        <v>44</v>
      </c>
      <c r="C5" s="10"/>
      <c r="D5" s="10"/>
      <c r="E5" s="10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2"/>
    </row>
    <row r="6" spans="1:41" ht="16.5" customHeight="1" x14ac:dyDescent="0.25">
      <c r="A6" s="11"/>
      <c r="B6" s="12" t="s">
        <v>43</v>
      </c>
      <c r="C6" s="43"/>
      <c r="D6" s="43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5"/>
    </row>
    <row r="7" spans="1:41" s="16" customFormat="1" ht="16.5" x14ac:dyDescent="0.3">
      <c r="A7" s="14" t="s">
        <v>2</v>
      </c>
      <c r="B7" s="83" t="s">
        <v>3</v>
      </c>
      <c r="C7" s="84"/>
      <c r="D7" s="84"/>
      <c r="E7" s="85"/>
      <c r="F7" s="83" t="s">
        <v>4</v>
      </c>
      <c r="G7" s="84"/>
      <c r="H7" s="84"/>
      <c r="I7" s="85"/>
      <c r="J7" s="83" t="s">
        <v>5</v>
      </c>
      <c r="K7" s="84"/>
      <c r="L7" s="84"/>
      <c r="M7" s="85"/>
      <c r="N7" s="83" t="s">
        <v>6</v>
      </c>
      <c r="O7" s="84"/>
      <c r="P7" s="84"/>
      <c r="Q7" s="85"/>
      <c r="R7" s="83" t="s">
        <v>7</v>
      </c>
      <c r="S7" s="84"/>
      <c r="T7" s="84"/>
      <c r="U7" s="85"/>
      <c r="V7" s="83" t="s">
        <v>8</v>
      </c>
      <c r="W7" s="84"/>
      <c r="X7" s="84"/>
      <c r="Y7" s="85"/>
      <c r="Z7" s="83" t="s">
        <v>9</v>
      </c>
      <c r="AA7" s="84"/>
      <c r="AB7" s="84"/>
      <c r="AC7" s="85"/>
      <c r="AD7" s="83" t="s">
        <v>10</v>
      </c>
      <c r="AE7" s="84"/>
      <c r="AF7" s="84"/>
      <c r="AG7" s="85"/>
      <c r="AH7" s="83" t="s">
        <v>11</v>
      </c>
      <c r="AI7" s="84"/>
      <c r="AJ7" s="84"/>
      <c r="AK7" s="85"/>
      <c r="AL7" s="15" t="s">
        <v>12</v>
      </c>
      <c r="AO7" s="13"/>
    </row>
    <row r="8" spans="1:41" s="16" customFormat="1" ht="16.5" x14ac:dyDescent="0.3">
      <c r="A8" s="17" t="s">
        <v>13</v>
      </c>
      <c r="B8" s="60"/>
      <c r="C8" s="61"/>
      <c r="D8" s="61"/>
      <c r="E8" s="62"/>
      <c r="F8" s="63"/>
      <c r="G8" s="63"/>
      <c r="H8" s="63"/>
      <c r="I8" s="63"/>
      <c r="J8" s="64"/>
      <c r="K8" s="65"/>
      <c r="L8" s="65"/>
      <c r="M8" s="66"/>
      <c r="N8" s="64"/>
      <c r="O8" s="65"/>
      <c r="P8" s="65"/>
      <c r="Q8" s="66"/>
      <c r="R8" s="63"/>
      <c r="S8" s="63"/>
      <c r="T8" s="63"/>
      <c r="U8" s="63"/>
      <c r="V8" s="64"/>
      <c r="W8" s="65"/>
      <c r="X8" s="65"/>
      <c r="Y8" s="66"/>
      <c r="Z8" s="64"/>
      <c r="AA8" s="65"/>
      <c r="AB8" s="65"/>
      <c r="AC8" s="66"/>
      <c r="AD8" s="64"/>
      <c r="AE8" s="65"/>
      <c r="AF8" s="65"/>
      <c r="AG8" s="66"/>
      <c r="AH8" s="64"/>
      <c r="AI8" s="65"/>
      <c r="AJ8" s="65"/>
      <c r="AK8" s="66"/>
      <c r="AL8" s="39">
        <v>15948.37</v>
      </c>
      <c r="AO8" s="13"/>
    </row>
    <row r="9" spans="1:41" s="16" customFormat="1" ht="16.5" x14ac:dyDescent="0.3">
      <c r="A9" s="18"/>
      <c r="B9" s="19"/>
      <c r="C9" s="20"/>
      <c r="D9" s="20"/>
      <c r="E9" s="21"/>
      <c r="F9" s="22"/>
      <c r="G9" s="23"/>
      <c r="H9" s="23"/>
      <c r="I9" s="24"/>
      <c r="J9" s="22"/>
      <c r="K9" s="23"/>
      <c r="L9" s="23"/>
      <c r="M9" s="24"/>
      <c r="N9" s="22"/>
      <c r="O9" s="23"/>
      <c r="P9" s="23"/>
      <c r="Q9" s="24"/>
      <c r="R9" s="22"/>
      <c r="S9" s="23"/>
      <c r="T9" s="23"/>
      <c r="U9" s="24"/>
      <c r="V9" s="22"/>
      <c r="W9" s="23"/>
      <c r="X9" s="23"/>
      <c r="Y9" s="24"/>
      <c r="Z9" s="22"/>
      <c r="AA9" s="23"/>
      <c r="AB9" s="23"/>
      <c r="AC9" s="24"/>
      <c r="AD9" s="22"/>
      <c r="AE9" s="23"/>
      <c r="AF9" s="23"/>
      <c r="AG9" s="24"/>
      <c r="AH9" s="22"/>
      <c r="AI9" s="23"/>
      <c r="AJ9" s="23"/>
      <c r="AK9" s="24"/>
      <c r="AL9" s="25"/>
      <c r="AO9" s="13"/>
    </row>
    <row r="10" spans="1:41" s="16" customFormat="1" ht="16.5" x14ac:dyDescent="0.3">
      <c r="A10" s="26"/>
      <c r="B10" s="56">
        <v>0.4</v>
      </c>
      <c r="C10" s="56"/>
      <c r="D10" s="56"/>
      <c r="E10" s="56"/>
      <c r="F10" s="56">
        <v>0.12</v>
      </c>
      <c r="G10" s="56"/>
      <c r="H10" s="56"/>
      <c r="I10" s="56"/>
      <c r="J10" s="56">
        <v>0.12</v>
      </c>
      <c r="K10" s="56"/>
      <c r="L10" s="56"/>
      <c r="M10" s="56"/>
      <c r="N10" s="56">
        <v>0.12</v>
      </c>
      <c r="O10" s="56"/>
      <c r="P10" s="56"/>
      <c r="Q10" s="56"/>
      <c r="R10" s="56">
        <v>0.12</v>
      </c>
      <c r="S10" s="56"/>
      <c r="T10" s="56"/>
      <c r="U10" s="56"/>
      <c r="V10" s="56">
        <v>0.12</v>
      </c>
      <c r="W10" s="56"/>
      <c r="X10" s="56"/>
      <c r="Y10" s="56"/>
      <c r="Z10" s="57"/>
      <c r="AA10" s="58"/>
      <c r="AB10" s="58"/>
      <c r="AC10" s="59"/>
      <c r="AD10" s="57"/>
      <c r="AE10" s="58"/>
      <c r="AF10" s="58"/>
      <c r="AG10" s="59"/>
      <c r="AH10" s="57"/>
      <c r="AI10" s="58"/>
      <c r="AJ10" s="58"/>
      <c r="AK10" s="59"/>
      <c r="AL10" s="27"/>
      <c r="AM10" s="28"/>
      <c r="AO10" s="13"/>
    </row>
    <row r="11" spans="1:41" x14ac:dyDescent="0.25">
      <c r="A11" s="26"/>
      <c r="B11" s="52">
        <f>ROUND(SUM(B10*$AL8),4)</f>
        <v>6379.348</v>
      </c>
      <c r="C11" s="52"/>
      <c r="D11" s="52"/>
      <c r="E11" s="52"/>
      <c r="F11" s="52">
        <f>ROUND(SUM(F10*$AL8),4)</f>
        <v>1913.8044</v>
      </c>
      <c r="G11" s="52"/>
      <c r="H11" s="52"/>
      <c r="I11" s="52"/>
      <c r="J11" s="52">
        <f>ROUND(SUM(J10*$AL8),4)</f>
        <v>1913.8044</v>
      </c>
      <c r="K11" s="52"/>
      <c r="L11" s="52"/>
      <c r="M11" s="52"/>
      <c r="N11" s="52">
        <f>ROUND(SUM(N10*$AL8),4)</f>
        <v>1913.8044</v>
      </c>
      <c r="O11" s="52"/>
      <c r="P11" s="52"/>
      <c r="Q11" s="52"/>
      <c r="R11" s="52">
        <f>ROUND(SUM(R10*$AL8),4)</f>
        <v>1913.8044</v>
      </c>
      <c r="S11" s="52"/>
      <c r="T11" s="52"/>
      <c r="U11" s="52"/>
      <c r="V11" s="52">
        <f>ROUND(SUM(V10*$AL8),4)</f>
        <v>1913.8044</v>
      </c>
      <c r="W11" s="52"/>
      <c r="X11" s="52"/>
      <c r="Y11" s="52"/>
      <c r="Z11" s="53"/>
      <c r="AA11" s="54"/>
      <c r="AB11" s="54"/>
      <c r="AC11" s="55"/>
      <c r="AD11" s="53"/>
      <c r="AE11" s="54"/>
      <c r="AF11" s="54"/>
      <c r="AG11" s="55"/>
      <c r="AH11" s="53"/>
      <c r="AI11" s="54"/>
      <c r="AJ11" s="54"/>
      <c r="AK11" s="55"/>
      <c r="AL11" s="27"/>
    </row>
    <row r="12" spans="1:41" x14ac:dyDescent="0.25">
      <c r="A12" s="17" t="s">
        <v>14</v>
      </c>
      <c r="B12" s="60"/>
      <c r="C12" s="61"/>
      <c r="D12" s="61"/>
      <c r="E12" s="62"/>
      <c r="F12" s="63"/>
      <c r="G12" s="63"/>
      <c r="H12" s="63"/>
      <c r="I12" s="63"/>
      <c r="J12" s="64"/>
      <c r="K12" s="65"/>
      <c r="L12" s="65"/>
      <c r="M12" s="66"/>
      <c r="N12" s="64"/>
      <c r="O12" s="65"/>
      <c r="P12" s="65"/>
      <c r="Q12" s="66"/>
      <c r="R12" s="63"/>
      <c r="S12" s="63"/>
      <c r="T12" s="63"/>
      <c r="U12" s="63"/>
      <c r="V12" s="64"/>
      <c r="W12" s="65"/>
      <c r="X12" s="65"/>
      <c r="Y12" s="66"/>
      <c r="Z12" s="64"/>
      <c r="AA12" s="65"/>
      <c r="AB12" s="65"/>
      <c r="AC12" s="66"/>
      <c r="AD12" s="64"/>
      <c r="AE12" s="65"/>
      <c r="AF12" s="65"/>
      <c r="AG12" s="66"/>
      <c r="AH12" s="64"/>
      <c r="AI12" s="65"/>
      <c r="AJ12" s="65"/>
      <c r="AK12" s="66"/>
      <c r="AL12" s="39">
        <v>35566.800000000003</v>
      </c>
    </row>
    <row r="13" spans="1:41" x14ac:dyDescent="0.25">
      <c r="A13" s="18"/>
      <c r="B13" s="19"/>
      <c r="C13" s="20"/>
      <c r="D13" s="20"/>
      <c r="E13" s="21"/>
      <c r="F13" s="22"/>
      <c r="G13" s="23"/>
      <c r="H13" s="23"/>
      <c r="I13" s="24"/>
      <c r="J13" s="22"/>
      <c r="K13" s="23"/>
      <c r="L13" s="23"/>
      <c r="M13" s="24"/>
      <c r="N13" s="22"/>
      <c r="O13" s="23"/>
      <c r="P13" s="23"/>
      <c r="Q13" s="24"/>
      <c r="R13" s="22"/>
      <c r="S13" s="23"/>
      <c r="T13" s="23"/>
      <c r="U13" s="24"/>
      <c r="V13" s="22"/>
      <c r="W13" s="23"/>
      <c r="X13" s="23"/>
      <c r="Y13" s="24"/>
      <c r="Z13" s="22"/>
      <c r="AA13" s="23"/>
      <c r="AB13" s="23"/>
      <c r="AC13" s="24"/>
      <c r="AD13" s="22"/>
      <c r="AE13" s="23"/>
      <c r="AF13" s="23"/>
      <c r="AG13" s="24"/>
      <c r="AH13" s="22"/>
      <c r="AI13" s="23"/>
      <c r="AJ13" s="23"/>
      <c r="AK13" s="24"/>
      <c r="AL13" s="25"/>
    </row>
    <row r="14" spans="1:41" x14ac:dyDescent="0.25">
      <c r="A14" s="26"/>
      <c r="B14" s="56">
        <v>0.4</v>
      </c>
      <c r="C14" s="56"/>
      <c r="D14" s="56"/>
      <c r="E14" s="56"/>
      <c r="F14" s="56">
        <v>0.3</v>
      </c>
      <c r="G14" s="56"/>
      <c r="H14" s="56"/>
      <c r="I14" s="56"/>
      <c r="J14" s="56">
        <v>0.3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7"/>
      <c r="AA14" s="58"/>
      <c r="AB14" s="58"/>
      <c r="AC14" s="59"/>
      <c r="AD14" s="57"/>
      <c r="AE14" s="58"/>
      <c r="AF14" s="58"/>
      <c r="AG14" s="59"/>
      <c r="AH14" s="57"/>
      <c r="AI14" s="58"/>
      <c r="AJ14" s="58"/>
      <c r="AK14" s="59"/>
      <c r="AL14" s="27"/>
    </row>
    <row r="15" spans="1:41" x14ac:dyDescent="0.25">
      <c r="A15" s="26"/>
      <c r="B15" s="52">
        <f>ROUND(SUM(B14*$AL12),4)</f>
        <v>14226.72</v>
      </c>
      <c r="C15" s="52"/>
      <c r="D15" s="52"/>
      <c r="E15" s="52"/>
      <c r="F15" s="52">
        <f>ROUND(SUM(F14*$AL12),4)</f>
        <v>10670.04</v>
      </c>
      <c r="G15" s="52"/>
      <c r="H15" s="52"/>
      <c r="I15" s="52"/>
      <c r="J15" s="52">
        <f>ROUND(SUM(J14*$AL12),4)</f>
        <v>10670.04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  <c r="AA15" s="54"/>
      <c r="AB15" s="54"/>
      <c r="AC15" s="55"/>
      <c r="AD15" s="53"/>
      <c r="AE15" s="54"/>
      <c r="AF15" s="54"/>
      <c r="AG15" s="55"/>
      <c r="AH15" s="53"/>
      <c r="AI15" s="54"/>
      <c r="AJ15" s="54"/>
      <c r="AK15" s="55"/>
      <c r="AL15" s="27"/>
    </row>
    <row r="16" spans="1:41" x14ac:dyDescent="0.25">
      <c r="A16" s="17" t="s">
        <v>15</v>
      </c>
      <c r="B16" s="60"/>
      <c r="C16" s="61"/>
      <c r="D16" s="61"/>
      <c r="E16" s="62"/>
      <c r="F16" s="63"/>
      <c r="G16" s="63"/>
      <c r="H16" s="63"/>
      <c r="I16" s="63"/>
      <c r="J16" s="64"/>
      <c r="K16" s="65"/>
      <c r="L16" s="65"/>
      <c r="M16" s="66"/>
      <c r="N16" s="64"/>
      <c r="O16" s="65"/>
      <c r="P16" s="65"/>
      <c r="Q16" s="66"/>
      <c r="R16" s="63"/>
      <c r="S16" s="63"/>
      <c r="T16" s="63"/>
      <c r="U16" s="63"/>
      <c r="V16" s="64"/>
      <c r="W16" s="65"/>
      <c r="X16" s="65"/>
      <c r="Y16" s="66"/>
      <c r="Z16" s="64"/>
      <c r="AA16" s="65"/>
      <c r="AB16" s="65"/>
      <c r="AC16" s="66"/>
      <c r="AD16" s="64"/>
      <c r="AE16" s="65"/>
      <c r="AF16" s="65"/>
      <c r="AG16" s="66"/>
      <c r="AH16" s="64"/>
      <c r="AI16" s="65"/>
      <c r="AJ16" s="65"/>
      <c r="AK16" s="66"/>
      <c r="AL16" s="39">
        <v>97631.88</v>
      </c>
    </row>
    <row r="17" spans="1:38" x14ac:dyDescent="0.25">
      <c r="A17" s="18"/>
      <c r="B17" s="19"/>
      <c r="C17" s="20"/>
      <c r="D17" s="20"/>
      <c r="E17" s="21"/>
      <c r="F17" s="22"/>
      <c r="G17" s="23"/>
      <c r="H17" s="23"/>
      <c r="I17" s="24"/>
      <c r="J17" s="22"/>
      <c r="K17" s="23"/>
      <c r="L17" s="23"/>
      <c r="M17" s="24"/>
      <c r="N17" s="22"/>
      <c r="O17" s="23"/>
      <c r="P17" s="23"/>
      <c r="Q17" s="24"/>
      <c r="R17" s="22"/>
      <c r="S17" s="23"/>
      <c r="T17" s="23"/>
      <c r="U17" s="24"/>
      <c r="V17" s="22"/>
      <c r="W17" s="23"/>
      <c r="X17" s="23"/>
      <c r="Y17" s="24"/>
      <c r="Z17" s="22"/>
      <c r="AA17" s="23"/>
      <c r="AB17" s="23"/>
      <c r="AC17" s="24"/>
      <c r="AD17" s="22"/>
      <c r="AE17" s="23"/>
      <c r="AF17" s="23"/>
      <c r="AG17" s="24"/>
      <c r="AH17" s="22"/>
      <c r="AI17" s="23"/>
      <c r="AJ17" s="23"/>
      <c r="AK17" s="24"/>
      <c r="AL17" s="25"/>
    </row>
    <row r="18" spans="1:38" x14ac:dyDescent="0.25">
      <c r="A18" s="26"/>
      <c r="B18" s="56">
        <v>0.25</v>
      </c>
      <c r="C18" s="56"/>
      <c r="D18" s="56"/>
      <c r="E18" s="56"/>
      <c r="F18" s="56">
        <v>0.25</v>
      </c>
      <c r="G18" s="56"/>
      <c r="H18" s="56"/>
      <c r="I18" s="56"/>
      <c r="J18" s="56">
        <v>0.1</v>
      </c>
      <c r="K18" s="56"/>
      <c r="L18" s="56"/>
      <c r="M18" s="56"/>
      <c r="N18" s="56">
        <v>0.1</v>
      </c>
      <c r="O18" s="56"/>
      <c r="P18" s="56"/>
      <c r="Q18" s="56"/>
      <c r="R18" s="56">
        <v>0.1</v>
      </c>
      <c r="S18" s="56"/>
      <c r="T18" s="56"/>
      <c r="U18" s="56"/>
      <c r="V18" s="56">
        <v>0.2</v>
      </c>
      <c r="W18" s="56"/>
      <c r="X18" s="56"/>
      <c r="Y18" s="56"/>
      <c r="Z18" s="57"/>
      <c r="AA18" s="58"/>
      <c r="AB18" s="58"/>
      <c r="AC18" s="59"/>
      <c r="AD18" s="57"/>
      <c r="AE18" s="58"/>
      <c r="AF18" s="58"/>
      <c r="AG18" s="59"/>
      <c r="AH18" s="57"/>
      <c r="AI18" s="58"/>
      <c r="AJ18" s="58"/>
      <c r="AK18" s="59"/>
      <c r="AL18" s="27"/>
    </row>
    <row r="19" spans="1:38" x14ac:dyDescent="0.25">
      <c r="A19" s="26"/>
      <c r="B19" s="52">
        <f>ROUND(SUM(B18*$AL16),4)</f>
        <v>24407.97</v>
      </c>
      <c r="C19" s="52"/>
      <c r="D19" s="52"/>
      <c r="E19" s="52"/>
      <c r="F19" s="52">
        <f>ROUND(SUM(F18*$AL16),4)</f>
        <v>24407.97</v>
      </c>
      <c r="G19" s="52"/>
      <c r="H19" s="52"/>
      <c r="I19" s="52"/>
      <c r="J19" s="52">
        <f>ROUND(SUM(J18*$AL16),4)</f>
        <v>9763.1880000000001</v>
      </c>
      <c r="K19" s="52"/>
      <c r="L19" s="52"/>
      <c r="M19" s="52"/>
      <c r="N19" s="52">
        <f>ROUND(SUM(N18*$AL16),4)</f>
        <v>9763.1880000000001</v>
      </c>
      <c r="O19" s="52"/>
      <c r="P19" s="52"/>
      <c r="Q19" s="52"/>
      <c r="R19" s="52">
        <f>ROUND(SUM(R18*$AL16),4)</f>
        <v>9763.1880000000001</v>
      </c>
      <c r="S19" s="52"/>
      <c r="T19" s="52"/>
      <c r="U19" s="52"/>
      <c r="V19" s="52">
        <f>ROUND(SUM(V18*$AL16),4)</f>
        <v>19526.376</v>
      </c>
      <c r="W19" s="52"/>
      <c r="X19" s="52"/>
      <c r="Y19" s="52"/>
      <c r="Z19" s="53"/>
      <c r="AA19" s="54"/>
      <c r="AB19" s="54"/>
      <c r="AC19" s="55"/>
      <c r="AD19" s="53"/>
      <c r="AE19" s="54"/>
      <c r="AF19" s="54"/>
      <c r="AG19" s="55"/>
      <c r="AH19" s="53"/>
      <c r="AI19" s="54"/>
      <c r="AJ19" s="54"/>
      <c r="AK19" s="55"/>
      <c r="AL19" s="27"/>
    </row>
    <row r="20" spans="1:38" x14ac:dyDescent="0.25">
      <c r="A20" s="17" t="s">
        <v>16</v>
      </c>
      <c r="B20" s="60"/>
      <c r="C20" s="61"/>
      <c r="D20" s="61"/>
      <c r="E20" s="62"/>
      <c r="F20" s="63"/>
      <c r="G20" s="63"/>
      <c r="H20" s="63"/>
      <c r="I20" s="63"/>
      <c r="J20" s="64"/>
      <c r="K20" s="65"/>
      <c r="L20" s="65"/>
      <c r="M20" s="66"/>
      <c r="N20" s="64"/>
      <c r="O20" s="65"/>
      <c r="P20" s="65"/>
      <c r="Q20" s="66"/>
      <c r="R20" s="63"/>
      <c r="S20" s="63"/>
      <c r="T20" s="63"/>
      <c r="U20" s="63"/>
      <c r="V20" s="64"/>
      <c r="W20" s="65"/>
      <c r="X20" s="65"/>
      <c r="Y20" s="66"/>
      <c r="Z20" s="64"/>
      <c r="AA20" s="65"/>
      <c r="AB20" s="65"/>
      <c r="AC20" s="66"/>
      <c r="AD20" s="64"/>
      <c r="AE20" s="65"/>
      <c r="AF20" s="65"/>
      <c r="AG20" s="66"/>
      <c r="AH20" s="64"/>
      <c r="AI20" s="65"/>
      <c r="AJ20" s="65"/>
      <c r="AK20" s="66"/>
      <c r="AL20" s="39">
        <v>62431.5</v>
      </c>
    </row>
    <row r="21" spans="1:38" x14ac:dyDescent="0.25">
      <c r="A21" s="18"/>
      <c r="B21" s="19"/>
      <c r="C21" s="20"/>
      <c r="D21" s="20"/>
      <c r="E21" s="21"/>
      <c r="F21" s="22"/>
      <c r="G21" s="23"/>
      <c r="H21" s="23"/>
      <c r="I21" s="24"/>
      <c r="J21" s="22"/>
      <c r="K21" s="23"/>
      <c r="L21" s="23"/>
      <c r="M21" s="24"/>
      <c r="N21" s="22"/>
      <c r="O21" s="23"/>
      <c r="P21" s="23"/>
      <c r="Q21" s="24"/>
      <c r="R21" s="22"/>
      <c r="S21" s="23"/>
      <c r="T21" s="23"/>
      <c r="U21" s="24"/>
      <c r="V21" s="22"/>
      <c r="W21" s="23"/>
      <c r="X21" s="23"/>
      <c r="Y21" s="24"/>
      <c r="Z21" s="22"/>
      <c r="AA21" s="23"/>
      <c r="AB21" s="23"/>
      <c r="AC21" s="24"/>
      <c r="AD21" s="22"/>
      <c r="AE21" s="23"/>
      <c r="AF21" s="23"/>
      <c r="AG21" s="24"/>
      <c r="AH21" s="22"/>
      <c r="AI21" s="23"/>
      <c r="AJ21" s="23"/>
      <c r="AK21" s="24"/>
      <c r="AL21" s="25"/>
    </row>
    <row r="22" spans="1:38" x14ac:dyDescent="0.25">
      <c r="A22" s="26"/>
      <c r="B22" s="57">
        <v>0.3</v>
      </c>
      <c r="C22" s="58"/>
      <c r="D22" s="58"/>
      <c r="E22" s="59"/>
      <c r="F22" s="56">
        <v>0.25</v>
      </c>
      <c r="G22" s="56"/>
      <c r="H22" s="56"/>
      <c r="I22" s="56"/>
      <c r="J22" s="56">
        <v>0.25</v>
      </c>
      <c r="K22" s="56"/>
      <c r="L22" s="56"/>
      <c r="M22" s="56"/>
      <c r="N22" s="56">
        <v>0.2</v>
      </c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7"/>
      <c r="AA22" s="58"/>
      <c r="AB22" s="58"/>
      <c r="AC22" s="59"/>
      <c r="AD22" s="57"/>
      <c r="AE22" s="58"/>
      <c r="AF22" s="58"/>
      <c r="AG22" s="59"/>
      <c r="AH22" s="57"/>
      <c r="AI22" s="58"/>
      <c r="AJ22" s="58"/>
      <c r="AK22" s="59"/>
      <c r="AL22" s="27"/>
    </row>
    <row r="23" spans="1:38" x14ac:dyDescent="0.25">
      <c r="A23" s="26"/>
      <c r="B23" s="52">
        <f>ROUND(SUM(B22*$AL20),4)</f>
        <v>18729.45</v>
      </c>
      <c r="C23" s="52"/>
      <c r="D23" s="52"/>
      <c r="E23" s="52"/>
      <c r="F23" s="52">
        <f>ROUND(SUM(F22*$AL20),4)</f>
        <v>15607.875</v>
      </c>
      <c r="G23" s="52"/>
      <c r="H23" s="52"/>
      <c r="I23" s="52"/>
      <c r="J23" s="52">
        <f>ROUND(SUM(J22*$AL20),4)</f>
        <v>15607.875</v>
      </c>
      <c r="K23" s="52"/>
      <c r="L23" s="52"/>
      <c r="M23" s="52"/>
      <c r="N23" s="52">
        <f>ROUND(SUM(N22*$AL20),4)</f>
        <v>12486.3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3"/>
      <c r="AA23" s="54"/>
      <c r="AB23" s="54"/>
      <c r="AC23" s="55"/>
      <c r="AD23" s="53"/>
      <c r="AE23" s="54"/>
      <c r="AF23" s="54"/>
      <c r="AG23" s="55"/>
      <c r="AH23" s="53"/>
      <c r="AI23" s="54"/>
      <c r="AJ23" s="54"/>
      <c r="AK23" s="55"/>
      <c r="AL23" s="27"/>
    </row>
    <row r="24" spans="1:38" ht="15.75" customHeight="1" x14ac:dyDescent="0.25">
      <c r="A24" s="29" t="s">
        <v>17</v>
      </c>
      <c r="B24" s="60"/>
      <c r="C24" s="61"/>
      <c r="D24" s="61"/>
      <c r="E24" s="62"/>
      <c r="F24" s="63"/>
      <c r="G24" s="63"/>
      <c r="H24" s="63"/>
      <c r="I24" s="63"/>
      <c r="J24" s="64"/>
      <c r="K24" s="65"/>
      <c r="L24" s="65"/>
      <c r="M24" s="66"/>
      <c r="N24" s="64"/>
      <c r="O24" s="65"/>
      <c r="P24" s="65"/>
      <c r="Q24" s="66"/>
      <c r="R24" s="63"/>
      <c r="S24" s="63"/>
      <c r="T24" s="63"/>
      <c r="U24" s="63"/>
      <c r="V24" s="64"/>
      <c r="W24" s="65"/>
      <c r="X24" s="65"/>
      <c r="Y24" s="66"/>
      <c r="Z24" s="64"/>
      <c r="AA24" s="65"/>
      <c r="AB24" s="65"/>
      <c r="AC24" s="66"/>
      <c r="AD24" s="64"/>
      <c r="AE24" s="65"/>
      <c r="AF24" s="65"/>
      <c r="AG24" s="66"/>
      <c r="AH24" s="64"/>
      <c r="AI24" s="65"/>
      <c r="AJ24" s="65"/>
      <c r="AK24" s="66"/>
      <c r="AL24" s="39">
        <v>73067.66</v>
      </c>
    </row>
    <row r="25" spans="1:38" x14ac:dyDescent="0.25">
      <c r="A25" s="18"/>
      <c r="B25" s="19"/>
      <c r="C25" s="20"/>
      <c r="D25" s="20"/>
      <c r="E25" s="21"/>
      <c r="F25" s="22"/>
      <c r="G25" s="23"/>
      <c r="H25" s="23"/>
      <c r="I25" s="24"/>
      <c r="J25" s="22"/>
      <c r="K25" s="23"/>
      <c r="L25" s="23"/>
      <c r="M25" s="24"/>
      <c r="N25" s="22"/>
      <c r="O25" s="23"/>
      <c r="P25" s="23"/>
      <c r="Q25" s="24"/>
      <c r="R25" s="22"/>
      <c r="S25" s="23"/>
      <c r="T25" s="23"/>
      <c r="U25" s="24"/>
      <c r="V25" s="22"/>
      <c r="W25" s="23"/>
      <c r="X25" s="23"/>
      <c r="Y25" s="24"/>
      <c r="Z25" s="22"/>
      <c r="AA25" s="23"/>
      <c r="AB25" s="23"/>
      <c r="AC25" s="24"/>
      <c r="AD25" s="22"/>
      <c r="AE25" s="23"/>
      <c r="AF25" s="23"/>
      <c r="AG25" s="24"/>
      <c r="AH25" s="22"/>
      <c r="AI25" s="23"/>
      <c r="AJ25" s="23"/>
      <c r="AK25" s="24"/>
      <c r="AL25" s="25"/>
    </row>
    <row r="26" spans="1:38" x14ac:dyDescent="0.25">
      <c r="A26" s="26"/>
      <c r="B26" s="56">
        <v>0.15</v>
      </c>
      <c r="C26" s="56"/>
      <c r="D26" s="56"/>
      <c r="E26" s="56"/>
      <c r="F26" s="56">
        <v>0.35</v>
      </c>
      <c r="G26" s="56"/>
      <c r="H26" s="56"/>
      <c r="I26" s="56"/>
      <c r="J26" s="56">
        <v>0.3</v>
      </c>
      <c r="K26" s="56"/>
      <c r="L26" s="56"/>
      <c r="M26" s="56"/>
      <c r="N26" s="56">
        <v>0.2</v>
      </c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7"/>
      <c r="AA26" s="58"/>
      <c r="AB26" s="58"/>
      <c r="AC26" s="59"/>
      <c r="AD26" s="57"/>
      <c r="AE26" s="58"/>
      <c r="AF26" s="58"/>
      <c r="AG26" s="59"/>
      <c r="AH26" s="57"/>
      <c r="AI26" s="58"/>
      <c r="AJ26" s="58"/>
      <c r="AK26" s="59"/>
      <c r="AL26" s="27"/>
    </row>
    <row r="27" spans="1:38" x14ac:dyDescent="0.25">
      <c r="A27" s="26"/>
      <c r="B27" s="52">
        <f>ROUND(SUM(B26*$AL24),4)</f>
        <v>10960.148999999999</v>
      </c>
      <c r="C27" s="52"/>
      <c r="D27" s="52"/>
      <c r="E27" s="52"/>
      <c r="F27" s="52">
        <f>ROUND(SUM(F26*$AL24),4)</f>
        <v>25573.681</v>
      </c>
      <c r="G27" s="52"/>
      <c r="H27" s="52"/>
      <c r="I27" s="52"/>
      <c r="J27" s="52">
        <f>ROUND(SUM(J26*$AL24),4)</f>
        <v>21920.297999999999</v>
      </c>
      <c r="K27" s="52"/>
      <c r="L27" s="52"/>
      <c r="M27" s="52"/>
      <c r="N27" s="52">
        <f>ROUND(SUM(N26*$AL24),4)</f>
        <v>14613.531999999999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3"/>
      <c r="AA27" s="54"/>
      <c r="AB27" s="54"/>
      <c r="AC27" s="55"/>
      <c r="AD27" s="53"/>
      <c r="AE27" s="54"/>
      <c r="AF27" s="54"/>
      <c r="AG27" s="55"/>
      <c r="AH27" s="53"/>
      <c r="AI27" s="54"/>
      <c r="AJ27" s="54"/>
      <c r="AK27" s="55"/>
      <c r="AL27" s="27"/>
    </row>
    <row r="28" spans="1:38" x14ac:dyDescent="0.25">
      <c r="A28" s="17" t="s">
        <v>18</v>
      </c>
      <c r="B28" s="60"/>
      <c r="C28" s="61"/>
      <c r="D28" s="61"/>
      <c r="E28" s="62"/>
      <c r="F28" s="63"/>
      <c r="G28" s="63"/>
      <c r="H28" s="63"/>
      <c r="I28" s="63"/>
      <c r="J28" s="64"/>
      <c r="K28" s="65"/>
      <c r="L28" s="65"/>
      <c r="M28" s="66"/>
      <c r="N28" s="64"/>
      <c r="O28" s="65"/>
      <c r="P28" s="65"/>
      <c r="Q28" s="66"/>
      <c r="R28" s="63"/>
      <c r="S28" s="63"/>
      <c r="T28" s="63"/>
      <c r="U28" s="63"/>
      <c r="V28" s="64"/>
      <c r="W28" s="65"/>
      <c r="X28" s="65"/>
      <c r="Y28" s="66"/>
      <c r="Z28" s="64"/>
      <c r="AA28" s="65"/>
      <c r="AB28" s="65"/>
      <c r="AC28" s="66"/>
      <c r="AD28" s="64"/>
      <c r="AE28" s="65"/>
      <c r="AF28" s="65"/>
      <c r="AG28" s="66"/>
      <c r="AH28" s="64"/>
      <c r="AI28" s="65"/>
      <c r="AJ28" s="65"/>
      <c r="AK28" s="66"/>
      <c r="AL28" s="39">
        <v>12771.2</v>
      </c>
    </row>
    <row r="29" spans="1:38" x14ac:dyDescent="0.25">
      <c r="A29" s="18"/>
      <c r="B29" s="19"/>
      <c r="C29" s="20"/>
      <c r="D29" s="20"/>
      <c r="E29" s="21"/>
      <c r="F29" s="22"/>
      <c r="G29" s="23"/>
      <c r="H29" s="23"/>
      <c r="I29" s="24"/>
      <c r="J29" s="22"/>
      <c r="K29" s="23"/>
      <c r="L29" s="23"/>
      <c r="M29" s="24"/>
      <c r="N29" s="22"/>
      <c r="O29" s="23"/>
      <c r="P29" s="23"/>
      <c r="Q29" s="24"/>
      <c r="R29" s="22"/>
      <c r="S29" s="23"/>
      <c r="T29" s="23"/>
      <c r="U29" s="24"/>
      <c r="V29" s="22"/>
      <c r="W29" s="23"/>
      <c r="X29" s="23"/>
      <c r="Y29" s="24"/>
      <c r="Z29" s="22"/>
      <c r="AA29" s="23"/>
      <c r="AB29" s="23"/>
      <c r="AC29" s="24"/>
      <c r="AD29" s="22"/>
      <c r="AE29" s="23"/>
      <c r="AF29" s="23"/>
      <c r="AG29" s="24"/>
      <c r="AH29" s="22"/>
      <c r="AI29" s="23"/>
      <c r="AJ29" s="23"/>
      <c r="AK29" s="24"/>
      <c r="AL29" s="25"/>
    </row>
    <row r="30" spans="1:38" x14ac:dyDescent="0.25">
      <c r="A30" s="26"/>
      <c r="B30" s="56"/>
      <c r="C30" s="56"/>
      <c r="D30" s="56"/>
      <c r="E30" s="56"/>
      <c r="F30" s="56"/>
      <c r="G30" s="56"/>
      <c r="H30" s="56"/>
      <c r="I30" s="56"/>
      <c r="J30" s="56">
        <v>0.1</v>
      </c>
      <c r="K30" s="56"/>
      <c r="L30" s="56"/>
      <c r="M30" s="56"/>
      <c r="N30" s="56">
        <v>0.35</v>
      </c>
      <c r="O30" s="56"/>
      <c r="P30" s="56"/>
      <c r="Q30" s="56"/>
      <c r="R30" s="56">
        <v>0.35</v>
      </c>
      <c r="S30" s="56"/>
      <c r="T30" s="56"/>
      <c r="U30" s="56"/>
      <c r="V30" s="56">
        <v>0.2</v>
      </c>
      <c r="W30" s="56"/>
      <c r="X30" s="56"/>
      <c r="Y30" s="56"/>
      <c r="Z30" s="57"/>
      <c r="AA30" s="58"/>
      <c r="AB30" s="58"/>
      <c r="AC30" s="59"/>
      <c r="AD30" s="57"/>
      <c r="AE30" s="58"/>
      <c r="AF30" s="58"/>
      <c r="AG30" s="59"/>
      <c r="AH30" s="57"/>
      <c r="AI30" s="58"/>
      <c r="AJ30" s="58"/>
      <c r="AK30" s="59"/>
      <c r="AL30" s="27"/>
    </row>
    <row r="31" spans="1:38" x14ac:dyDescent="0.25">
      <c r="A31" s="26"/>
      <c r="B31" s="52"/>
      <c r="C31" s="52"/>
      <c r="D31" s="52"/>
      <c r="E31" s="52"/>
      <c r="F31" s="52"/>
      <c r="G31" s="52"/>
      <c r="H31" s="52"/>
      <c r="I31" s="52"/>
      <c r="J31" s="52">
        <f>ROUND(SUM(J30*$AL28),4)</f>
        <v>1277.1199999999999</v>
      </c>
      <c r="K31" s="52"/>
      <c r="L31" s="52"/>
      <c r="M31" s="52"/>
      <c r="N31" s="52">
        <f>ROUND(SUM(N30*$AL28),4)</f>
        <v>4469.92</v>
      </c>
      <c r="O31" s="52"/>
      <c r="P31" s="52"/>
      <c r="Q31" s="52"/>
      <c r="R31" s="52">
        <f t="shared" ref="R31" si="0">ROUND(SUM(R30*$AL28),4)</f>
        <v>4469.92</v>
      </c>
      <c r="S31" s="52"/>
      <c r="T31" s="52"/>
      <c r="U31" s="52"/>
      <c r="V31" s="52">
        <f t="shared" ref="V31" si="1">ROUND(SUM(V30*$AL28),4)</f>
        <v>2554.2399999999998</v>
      </c>
      <c r="W31" s="52"/>
      <c r="X31" s="52"/>
      <c r="Y31" s="52"/>
      <c r="Z31" s="53"/>
      <c r="AA31" s="54"/>
      <c r="AB31" s="54"/>
      <c r="AC31" s="55"/>
      <c r="AD31" s="53"/>
      <c r="AE31" s="54"/>
      <c r="AF31" s="54"/>
      <c r="AG31" s="55"/>
      <c r="AH31" s="53"/>
      <c r="AI31" s="54"/>
      <c r="AJ31" s="54"/>
      <c r="AK31" s="55"/>
      <c r="AL31" s="27"/>
    </row>
    <row r="32" spans="1:38" x14ac:dyDescent="0.25">
      <c r="A32" s="17" t="s">
        <v>19</v>
      </c>
      <c r="B32" s="60"/>
      <c r="C32" s="61"/>
      <c r="D32" s="61"/>
      <c r="E32" s="62"/>
      <c r="F32" s="63"/>
      <c r="G32" s="63"/>
      <c r="H32" s="63"/>
      <c r="I32" s="63"/>
      <c r="J32" s="64"/>
      <c r="K32" s="65"/>
      <c r="L32" s="65"/>
      <c r="M32" s="66"/>
      <c r="N32" s="64"/>
      <c r="O32" s="65"/>
      <c r="P32" s="65"/>
      <c r="Q32" s="66"/>
      <c r="R32" s="63"/>
      <c r="S32" s="63"/>
      <c r="T32" s="63"/>
      <c r="U32" s="63"/>
      <c r="V32" s="64"/>
      <c r="W32" s="65"/>
      <c r="X32" s="65"/>
      <c r="Y32" s="66"/>
      <c r="Z32" s="64"/>
      <c r="AA32" s="65"/>
      <c r="AB32" s="65"/>
      <c r="AC32" s="66"/>
      <c r="AD32" s="64"/>
      <c r="AE32" s="65"/>
      <c r="AF32" s="65"/>
      <c r="AG32" s="66"/>
      <c r="AH32" s="64"/>
      <c r="AI32" s="65"/>
      <c r="AJ32" s="65"/>
      <c r="AK32" s="66"/>
      <c r="AL32" s="39">
        <v>35480.11</v>
      </c>
    </row>
    <row r="33" spans="1:39" x14ac:dyDescent="0.25">
      <c r="A33" s="18"/>
      <c r="B33" s="19"/>
      <c r="C33" s="20"/>
      <c r="D33" s="20"/>
      <c r="E33" s="21"/>
      <c r="F33" s="22"/>
      <c r="G33" s="23"/>
      <c r="H33" s="23"/>
      <c r="I33" s="24"/>
      <c r="J33" s="22"/>
      <c r="K33" s="23"/>
      <c r="L33" s="23"/>
      <c r="M33" s="24"/>
      <c r="N33" s="22"/>
      <c r="O33" s="23"/>
      <c r="P33" s="23"/>
      <c r="Q33" s="24"/>
      <c r="R33" s="22"/>
      <c r="S33" s="23"/>
      <c r="T33" s="23"/>
      <c r="U33" s="24"/>
      <c r="V33" s="22"/>
      <c r="W33" s="23"/>
      <c r="X33" s="23"/>
      <c r="Y33" s="24"/>
      <c r="Z33" s="22"/>
      <c r="AA33" s="23"/>
      <c r="AB33" s="23"/>
      <c r="AC33" s="24"/>
      <c r="AD33" s="22"/>
      <c r="AE33" s="23"/>
      <c r="AF33" s="23"/>
      <c r="AG33" s="24"/>
      <c r="AH33" s="22"/>
      <c r="AI33" s="23"/>
      <c r="AJ33" s="23"/>
      <c r="AK33" s="24"/>
      <c r="AL33" s="25"/>
    </row>
    <row r="34" spans="1:39" x14ac:dyDescent="0.25">
      <c r="A34" s="18"/>
      <c r="B34" s="56"/>
      <c r="C34" s="56"/>
      <c r="D34" s="56"/>
      <c r="E34" s="56"/>
      <c r="F34" s="57">
        <v>0.2</v>
      </c>
      <c r="G34" s="58"/>
      <c r="H34" s="58"/>
      <c r="I34" s="59"/>
      <c r="J34" s="57">
        <v>0.3</v>
      </c>
      <c r="K34" s="58"/>
      <c r="L34" s="58"/>
      <c r="M34" s="59"/>
      <c r="N34" s="57">
        <v>0.3</v>
      </c>
      <c r="O34" s="58"/>
      <c r="P34" s="58"/>
      <c r="Q34" s="59"/>
      <c r="R34" s="56">
        <v>0.2</v>
      </c>
      <c r="S34" s="56"/>
      <c r="T34" s="56"/>
      <c r="U34" s="56"/>
      <c r="V34" s="56"/>
      <c r="W34" s="56"/>
      <c r="X34" s="56"/>
      <c r="Y34" s="56"/>
      <c r="Z34" s="57"/>
      <c r="AA34" s="58"/>
      <c r="AB34" s="58"/>
      <c r="AC34" s="59"/>
      <c r="AD34" s="57"/>
      <c r="AE34" s="58"/>
      <c r="AF34" s="58"/>
      <c r="AG34" s="59"/>
      <c r="AH34" s="57"/>
      <c r="AI34" s="58"/>
      <c r="AJ34" s="58"/>
      <c r="AK34" s="59"/>
      <c r="AL34" s="25"/>
    </row>
    <row r="35" spans="1:39" x14ac:dyDescent="0.25">
      <c r="A35" s="18"/>
      <c r="B35" s="52"/>
      <c r="C35" s="52"/>
      <c r="D35" s="52"/>
      <c r="E35" s="52"/>
      <c r="F35" s="52">
        <f>ROUND(SUM(F34*$AL32),4)</f>
        <v>7096.0219999999999</v>
      </c>
      <c r="G35" s="52"/>
      <c r="H35" s="52"/>
      <c r="I35" s="52"/>
      <c r="J35" s="52">
        <f>ROUND(SUM(J34*$AL32),4)</f>
        <v>10644.032999999999</v>
      </c>
      <c r="K35" s="52"/>
      <c r="L35" s="52"/>
      <c r="M35" s="52"/>
      <c r="N35" s="52">
        <f t="shared" ref="N35" si="2">ROUND(SUM(N34*$AL32),4)</f>
        <v>10644.032999999999</v>
      </c>
      <c r="O35" s="52"/>
      <c r="P35" s="52"/>
      <c r="Q35" s="52"/>
      <c r="R35" s="52">
        <f t="shared" ref="R35" si="3">ROUND(SUM(R34*$AL32),4)</f>
        <v>7096.0219999999999</v>
      </c>
      <c r="S35" s="52"/>
      <c r="T35" s="52"/>
      <c r="U35" s="52"/>
      <c r="V35" s="52"/>
      <c r="W35" s="52"/>
      <c r="X35" s="52"/>
      <c r="Y35" s="52"/>
      <c r="Z35" s="53"/>
      <c r="AA35" s="54"/>
      <c r="AB35" s="54"/>
      <c r="AC35" s="55"/>
      <c r="AD35" s="53"/>
      <c r="AE35" s="54"/>
      <c r="AF35" s="54"/>
      <c r="AG35" s="55"/>
      <c r="AH35" s="53"/>
      <c r="AI35" s="54"/>
      <c r="AJ35" s="54"/>
      <c r="AK35" s="55"/>
      <c r="AL35" s="25"/>
    </row>
    <row r="36" spans="1:39" x14ac:dyDescent="0.25">
      <c r="A36" s="17" t="s">
        <v>32</v>
      </c>
      <c r="B36" s="60"/>
      <c r="C36" s="61"/>
      <c r="D36" s="61"/>
      <c r="E36" s="62"/>
      <c r="F36" s="63"/>
      <c r="G36" s="63"/>
      <c r="H36" s="63"/>
      <c r="I36" s="63"/>
      <c r="J36" s="64"/>
      <c r="K36" s="65"/>
      <c r="L36" s="65"/>
      <c r="M36" s="66"/>
      <c r="N36" s="64"/>
      <c r="O36" s="65"/>
      <c r="P36" s="65"/>
      <c r="Q36" s="66"/>
      <c r="R36" s="63"/>
      <c r="S36" s="63"/>
      <c r="T36" s="63"/>
      <c r="U36" s="63"/>
      <c r="V36" s="64"/>
      <c r="W36" s="65"/>
      <c r="X36" s="65"/>
      <c r="Y36" s="66"/>
      <c r="Z36" s="64"/>
      <c r="AA36" s="65"/>
      <c r="AB36" s="65"/>
      <c r="AC36" s="66"/>
      <c r="AD36" s="64"/>
      <c r="AE36" s="65"/>
      <c r="AF36" s="65"/>
      <c r="AG36" s="66"/>
      <c r="AH36" s="64"/>
      <c r="AI36" s="65"/>
      <c r="AJ36" s="65"/>
      <c r="AK36" s="66"/>
      <c r="AL36" s="39">
        <v>4768.9399999999996</v>
      </c>
    </row>
    <row r="37" spans="1:39" x14ac:dyDescent="0.25">
      <c r="A37" s="18"/>
      <c r="B37" s="19"/>
      <c r="C37" s="20"/>
      <c r="D37" s="20"/>
      <c r="E37" s="21"/>
      <c r="F37" s="22"/>
      <c r="G37" s="23"/>
      <c r="H37" s="23"/>
      <c r="I37" s="24"/>
      <c r="J37" s="22"/>
      <c r="K37" s="23"/>
      <c r="L37" s="23"/>
      <c r="M37" s="24"/>
      <c r="N37" s="22"/>
      <c r="O37" s="23"/>
      <c r="P37" s="23"/>
      <c r="Q37" s="24"/>
      <c r="R37" s="22"/>
      <c r="S37" s="23"/>
      <c r="T37" s="23"/>
      <c r="U37" s="24"/>
      <c r="V37" s="22"/>
      <c r="W37" s="23"/>
      <c r="X37" s="23"/>
      <c r="Y37" s="24"/>
      <c r="Z37" s="22"/>
      <c r="AA37" s="23"/>
      <c r="AB37" s="23"/>
      <c r="AC37" s="24"/>
      <c r="AD37" s="22"/>
      <c r="AE37" s="23"/>
      <c r="AF37" s="23"/>
      <c r="AG37" s="24"/>
      <c r="AH37" s="22"/>
      <c r="AI37" s="23"/>
      <c r="AJ37" s="23"/>
      <c r="AK37" s="24"/>
      <c r="AL37" s="25"/>
    </row>
    <row r="38" spans="1:39" x14ac:dyDescent="0.25">
      <c r="A38" s="26"/>
      <c r="B38" s="56"/>
      <c r="C38" s="56"/>
      <c r="D38" s="56"/>
      <c r="E38" s="56"/>
      <c r="F38" s="56"/>
      <c r="G38" s="56"/>
      <c r="H38" s="56"/>
      <c r="I38" s="56"/>
      <c r="J38" s="56">
        <v>1</v>
      </c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7"/>
      <c r="AA38" s="58"/>
      <c r="AB38" s="58"/>
      <c r="AC38" s="59"/>
      <c r="AD38" s="57"/>
      <c r="AE38" s="58"/>
      <c r="AF38" s="58"/>
      <c r="AG38" s="59"/>
      <c r="AH38" s="57"/>
      <c r="AI38" s="58"/>
      <c r="AJ38" s="58"/>
      <c r="AK38" s="59"/>
      <c r="AL38" s="27"/>
    </row>
    <row r="39" spans="1:39" x14ac:dyDescent="0.25">
      <c r="A39" s="26"/>
      <c r="B39" s="52"/>
      <c r="C39" s="52"/>
      <c r="D39" s="52"/>
      <c r="E39" s="52"/>
      <c r="F39" s="52"/>
      <c r="G39" s="52"/>
      <c r="H39" s="52"/>
      <c r="I39" s="52"/>
      <c r="J39" s="52">
        <f>ROUND(SUM(J38*$AL36),4)</f>
        <v>4768.9399999999996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3"/>
      <c r="AA39" s="54"/>
      <c r="AB39" s="54"/>
      <c r="AC39" s="55"/>
      <c r="AD39" s="53"/>
      <c r="AE39" s="54"/>
      <c r="AF39" s="54"/>
      <c r="AG39" s="55"/>
      <c r="AH39" s="53"/>
      <c r="AI39" s="54"/>
      <c r="AJ39" s="54"/>
      <c r="AK39" s="55"/>
      <c r="AL39" s="27"/>
    </row>
    <row r="40" spans="1:39" hidden="1" x14ac:dyDescent="0.25">
      <c r="A40" s="17" t="s">
        <v>33</v>
      </c>
      <c r="B40" s="60"/>
      <c r="C40" s="61"/>
      <c r="D40" s="61"/>
      <c r="E40" s="62"/>
      <c r="F40" s="63"/>
      <c r="G40" s="63"/>
      <c r="H40" s="63"/>
      <c r="I40" s="63"/>
      <c r="J40" s="64"/>
      <c r="K40" s="65"/>
      <c r="L40" s="65"/>
      <c r="M40" s="66"/>
      <c r="N40" s="64"/>
      <c r="O40" s="65"/>
      <c r="P40" s="65"/>
      <c r="Q40" s="66"/>
      <c r="R40" s="63"/>
      <c r="S40" s="63"/>
      <c r="T40" s="63"/>
      <c r="U40" s="63"/>
      <c r="V40" s="64"/>
      <c r="W40" s="65"/>
      <c r="X40" s="65"/>
      <c r="Y40" s="66"/>
      <c r="Z40" s="64"/>
      <c r="AA40" s="65"/>
      <c r="AB40" s="65"/>
      <c r="AC40" s="66"/>
      <c r="AD40" s="64"/>
      <c r="AE40" s="65"/>
      <c r="AF40" s="65"/>
      <c r="AG40" s="66"/>
      <c r="AH40" s="64"/>
      <c r="AI40" s="65"/>
      <c r="AJ40" s="65"/>
      <c r="AK40" s="66"/>
      <c r="AL40" s="39"/>
    </row>
    <row r="41" spans="1:39" hidden="1" x14ac:dyDescent="0.25">
      <c r="A41" s="18"/>
      <c r="B41" s="19"/>
      <c r="C41" s="20"/>
      <c r="D41" s="20"/>
      <c r="E41" s="21"/>
      <c r="F41" s="22"/>
      <c r="G41" s="23"/>
      <c r="H41" s="23"/>
      <c r="I41" s="24"/>
      <c r="J41" s="22"/>
      <c r="K41" s="23"/>
      <c r="L41" s="23"/>
      <c r="M41" s="24"/>
      <c r="N41" s="22"/>
      <c r="O41" s="23"/>
      <c r="P41" s="23"/>
      <c r="Q41" s="24"/>
      <c r="R41" s="22"/>
      <c r="S41" s="23"/>
      <c r="T41" s="23"/>
      <c r="U41" s="24"/>
      <c r="V41" s="22"/>
      <c r="W41" s="23"/>
      <c r="X41" s="23"/>
      <c r="Y41" s="24"/>
      <c r="Z41" s="22"/>
      <c r="AA41" s="23"/>
      <c r="AB41" s="23"/>
      <c r="AC41" s="24"/>
      <c r="AD41" s="22"/>
      <c r="AE41" s="23"/>
      <c r="AF41" s="23"/>
      <c r="AG41" s="24"/>
      <c r="AH41" s="22"/>
      <c r="AI41" s="23"/>
      <c r="AJ41" s="23"/>
      <c r="AK41" s="24"/>
      <c r="AL41" s="25"/>
    </row>
    <row r="42" spans="1:39" hidden="1" x14ac:dyDescent="0.25">
      <c r="A42" s="18"/>
      <c r="B42" s="56"/>
      <c r="C42" s="56"/>
      <c r="D42" s="56"/>
      <c r="E42" s="56"/>
      <c r="F42" s="56"/>
      <c r="G42" s="56"/>
      <c r="H42" s="56"/>
      <c r="I42" s="56"/>
      <c r="J42" s="56">
        <v>0.25</v>
      </c>
      <c r="K42" s="56"/>
      <c r="L42" s="56"/>
      <c r="M42" s="56"/>
      <c r="N42" s="56">
        <v>0.25</v>
      </c>
      <c r="O42" s="56"/>
      <c r="P42" s="56"/>
      <c r="Q42" s="56"/>
      <c r="R42" s="56">
        <v>0.25</v>
      </c>
      <c r="S42" s="56"/>
      <c r="T42" s="56"/>
      <c r="U42" s="56"/>
      <c r="V42" s="56">
        <v>0.25</v>
      </c>
      <c r="W42" s="56"/>
      <c r="X42" s="56"/>
      <c r="Y42" s="56"/>
      <c r="Z42" s="57"/>
      <c r="AA42" s="58"/>
      <c r="AB42" s="58"/>
      <c r="AC42" s="59"/>
      <c r="AD42" s="57"/>
      <c r="AE42" s="58"/>
      <c r="AF42" s="58"/>
      <c r="AG42" s="59"/>
      <c r="AH42" s="57"/>
      <c r="AI42" s="58"/>
      <c r="AJ42" s="58"/>
      <c r="AK42" s="59"/>
      <c r="AL42" s="25"/>
    </row>
    <row r="43" spans="1:39" hidden="1" x14ac:dyDescent="0.25">
      <c r="A43" s="18"/>
      <c r="B43" s="52"/>
      <c r="C43" s="52"/>
      <c r="D43" s="52"/>
      <c r="E43" s="52"/>
      <c r="F43" s="52"/>
      <c r="G43" s="52"/>
      <c r="H43" s="52"/>
      <c r="I43" s="52"/>
      <c r="J43" s="52">
        <f>ROUND(SUM(J42*$AL40),4)</f>
        <v>0</v>
      </c>
      <c r="K43" s="52"/>
      <c r="L43" s="52"/>
      <c r="M43" s="52"/>
      <c r="N43" s="52">
        <f>ROUND(SUM(N42*$AL40),4)</f>
        <v>0</v>
      </c>
      <c r="O43" s="52"/>
      <c r="P43" s="52"/>
      <c r="Q43" s="52"/>
      <c r="R43" s="52">
        <f>ROUND(SUM(R42*$AL40),4)</f>
        <v>0</v>
      </c>
      <c r="S43" s="52"/>
      <c r="T43" s="52"/>
      <c r="U43" s="52"/>
      <c r="V43" s="52">
        <f>ROUND(SUM(V42*$AL40),4)</f>
        <v>0</v>
      </c>
      <c r="W43" s="52"/>
      <c r="X43" s="52"/>
      <c r="Y43" s="52"/>
      <c r="Z43" s="53"/>
      <c r="AA43" s="54"/>
      <c r="AB43" s="54"/>
      <c r="AC43" s="55"/>
      <c r="AD43" s="53"/>
      <c r="AE43" s="54"/>
      <c r="AF43" s="54"/>
      <c r="AG43" s="55"/>
      <c r="AH43" s="53"/>
      <c r="AI43" s="54"/>
      <c r="AJ43" s="54"/>
      <c r="AK43" s="55"/>
      <c r="AL43" s="25"/>
    </row>
    <row r="44" spans="1:39" x14ac:dyDescent="0.25">
      <c r="A44" s="17" t="s">
        <v>34</v>
      </c>
      <c r="B44" s="60"/>
      <c r="C44" s="61"/>
      <c r="D44" s="61"/>
      <c r="E44" s="62"/>
      <c r="F44" s="63"/>
      <c r="G44" s="63"/>
      <c r="H44" s="63"/>
      <c r="I44" s="63"/>
      <c r="J44" s="64"/>
      <c r="K44" s="65"/>
      <c r="L44" s="65"/>
      <c r="M44" s="66"/>
      <c r="N44" s="64"/>
      <c r="O44" s="65"/>
      <c r="P44" s="65"/>
      <c r="Q44" s="66"/>
      <c r="R44" s="63"/>
      <c r="S44" s="63"/>
      <c r="T44" s="63"/>
      <c r="U44" s="63"/>
      <c r="V44" s="64"/>
      <c r="W44" s="65"/>
      <c r="X44" s="65"/>
      <c r="Y44" s="66"/>
      <c r="Z44" s="64"/>
      <c r="AA44" s="65"/>
      <c r="AB44" s="65"/>
      <c r="AC44" s="66"/>
      <c r="AD44" s="64"/>
      <c r="AE44" s="65"/>
      <c r="AF44" s="65"/>
      <c r="AG44" s="66"/>
      <c r="AH44" s="64"/>
      <c r="AI44" s="65"/>
      <c r="AJ44" s="65"/>
      <c r="AK44" s="66"/>
      <c r="AL44" s="39">
        <v>15065.52</v>
      </c>
      <c r="AM44" s="51"/>
    </row>
    <row r="45" spans="1:39" x14ac:dyDescent="0.25">
      <c r="A45" s="18"/>
      <c r="B45" s="19"/>
      <c r="C45" s="20"/>
      <c r="D45" s="20"/>
      <c r="E45" s="21"/>
      <c r="F45" s="22"/>
      <c r="G45" s="23"/>
      <c r="H45" s="23"/>
      <c r="I45" s="24"/>
      <c r="J45" s="22"/>
      <c r="K45" s="23"/>
      <c r="L45" s="23"/>
      <c r="M45" s="24"/>
      <c r="N45" s="22"/>
      <c r="O45" s="23"/>
      <c r="P45" s="23"/>
      <c r="Q45" s="24"/>
      <c r="R45" s="22"/>
      <c r="S45" s="23"/>
      <c r="T45" s="23"/>
      <c r="U45" s="24"/>
      <c r="V45" s="22"/>
      <c r="W45" s="23"/>
      <c r="X45" s="23"/>
      <c r="Y45" s="24"/>
      <c r="Z45" s="22"/>
      <c r="AA45" s="23"/>
      <c r="AB45" s="23"/>
      <c r="AC45" s="24"/>
      <c r="AD45" s="22"/>
      <c r="AE45" s="23"/>
      <c r="AF45" s="23"/>
      <c r="AG45" s="24"/>
      <c r="AH45" s="22"/>
      <c r="AI45" s="23"/>
      <c r="AJ45" s="23"/>
      <c r="AK45" s="24"/>
      <c r="AL45" s="25"/>
    </row>
    <row r="46" spans="1:39" x14ac:dyDescent="0.25">
      <c r="A46" s="26"/>
      <c r="B46" s="56"/>
      <c r="C46" s="56"/>
      <c r="D46" s="56"/>
      <c r="E46" s="56"/>
      <c r="F46" s="56">
        <v>0.2</v>
      </c>
      <c r="G46" s="56"/>
      <c r="H46" s="56"/>
      <c r="I46" s="56"/>
      <c r="J46" s="56">
        <v>0.2</v>
      </c>
      <c r="K46" s="56"/>
      <c r="L46" s="56"/>
      <c r="M46" s="56"/>
      <c r="N46" s="56">
        <v>0.3</v>
      </c>
      <c r="O46" s="56"/>
      <c r="P46" s="56"/>
      <c r="Q46" s="56"/>
      <c r="R46" s="56">
        <v>0.3</v>
      </c>
      <c r="S46" s="56"/>
      <c r="T46" s="56"/>
      <c r="U46" s="56"/>
      <c r="V46" s="56"/>
      <c r="W46" s="56"/>
      <c r="X46" s="56"/>
      <c r="Y46" s="56"/>
      <c r="Z46" s="57"/>
      <c r="AA46" s="58"/>
      <c r="AB46" s="58"/>
      <c r="AC46" s="59"/>
      <c r="AD46" s="57"/>
      <c r="AE46" s="58"/>
      <c r="AF46" s="58"/>
      <c r="AG46" s="59"/>
      <c r="AH46" s="57"/>
      <c r="AI46" s="58"/>
      <c r="AJ46" s="58"/>
      <c r="AK46" s="59"/>
      <c r="AL46" s="27"/>
    </row>
    <row r="47" spans="1:39" x14ac:dyDescent="0.25">
      <c r="A47" s="26"/>
      <c r="B47" s="52"/>
      <c r="C47" s="52"/>
      <c r="D47" s="52"/>
      <c r="E47" s="52"/>
      <c r="F47" s="52">
        <f>ROUND(SUM(F46*$AL44),4)</f>
        <v>3013.1039999999998</v>
      </c>
      <c r="G47" s="52"/>
      <c r="H47" s="52"/>
      <c r="I47" s="52"/>
      <c r="J47" s="52">
        <f>ROUND(SUM(J46*$AL44),4)</f>
        <v>3013.1039999999998</v>
      </c>
      <c r="K47" s="52"/>
      <c r="L47" s="52"/>
      <c r="M47" s="52"/>
      <c r="N47" s="52">
        <f>ROUND(SUM(N46*$AL44),4)</f>
        <v>4519.6559999999999</v>
      </c>
      <c r="O47" s="52"/>
      <c r="P47" s="52"/>
      <c r="Q47" s="52"/>
      <c r="R47" s="52">
        <f>ROUND(SUM(R46*$AL44),4)</f>
        <v>4519.6559999999999</v>
      </c>
      <c r="S47" s="52"/>
      <c r="T47" s="52"/>
      <c r="U47" s="52"/>
      <c r="V47" s="52"/>
      <c r="W47" s="52"/>
      <c r="X47" s="52"/>
      <c r="Y47" s="52"/>
      <c r="Z47" s="53"/>
      <c r="AA47" s="54"/>
      <c r="AB47" s="54"/>
      <c r="AC47" s="55"/>
      <c r="AD47" s="53"/>
      <c r="AE47" s="54"/>
      <c r="AF47" s="54"/>
      <c r="AG47" s="55"/>
      <c r="AH47" s="53"/>
      <c r="AI47" s="54"/>
      <c r="AJ47" s="54"/>
      <c r="AK47" s="55"/>
      <c r="AL47" s="27"/>
    </row>
    <row r="48" spans="1:39" x14ac:dyDescent="0.25">
      <c r="A48" s="17" t="s">
        <v>35</v>
      </c>
      <c r="B48" s="60"/>
      <c r="C48" s="61"/>
      <c r="D48" s="61"/>
      <c r="E48" s="62"/>
      <c r="F48" s="63"/>
      <c r="G48" s="63"/>
      <c r="H48" s="63"/>
      <c r="I48" s="63"/>
      <c r="J48" s="64"/>
      <c r="K48" s="65"/>
      <c r="L48" s="65"/>
      <c r="M48" s="66"/>
      <c r="N48" s="64"/>
      <c r="O48" s="65"/>
      <c r="P48" s="65"/>
      <c r="Q48" s="66"/>
      <c r="R48" s="63"/>
      <c r="S48" s="63"/>
      <c r="T48" s="63"/>
      <c r="U48" s="63"/>
      <c r="V48" s="64"/>
      <c r="W48" s="65"/>
      <c r="X48" s="65"/>
      <c r="Y48" s="66"/>
      <c r="Z48" s="64"/>
      <c r="AA48" s="65"/>
      <c r="AB48" s="65"/>
      <c r="AC48" s="66"/>
      <c r="AD48" s="64"/>
      <c r="AE48" s="65"/>
      <c r="AF48" s="65"/>
      <c r="AG48" s="66"/>
      <c r="AH48" s="64"/>
      <c r="AI48" s="65"/>
      <c r="AJ48" s="65"/>
      <c r="AK48" s="66"/>
      <c r="AL48" s="39">
        <v>2659.41</v>
      </c>
    </row>
    <row r="49" spans="1:41" x14ac:dyDescent="0.25">
      <c r="A49" s="18"/>
      <c r="B49" s="19"/>
      <c r="C49" s="20"/>
      <c r="D49" s="20"/>
      <c r="E49" s="21"/>
      <c r="F49" s="22"/>
      <c r="G49" s="23"/>
      <c r="H49" s="23"/>
      <c r="I49" s="24"/>
      <c r="J49" s="22"/>
      <c r="K49" s="23"/>
      <c r="L49" s="23"/>
      <c r="M49" s="24"/>
      <c r="N49" s="22"/>
      <c r="O49" s="23"/>
      <c r="P49" s="23"/>
      <c r="Q49" s="24"/>
      <c r="R49" s="22"/>
      <c r="S49" s="23"/>
      <c r="T49" s="23"/>
      <c r="U49" s="24"/>
      <c r="V49" s="22"/>
      <c r="W49" s="23"/>
      <c r="X49" s="23"/>
      <c r="Y49" s="24"/>
      <c r="Z49" s="22"/>
      <c r="AA49" s="23"/>
      <c r="AB49" s="23"/>
      <c r="AC49" s="24"/>
      <c r="AD49" s="22"/>
      <c r="AE49" s="23"/>
      <c r="AF49" s="23"/>
      <c r="AG49" s="24"/>
      <c r="AH49" s="22"/>
      <c r="AI49" s="23"/>
      <c r="AJ49" s="23"/>
      <c r="AK49" s="24"/>
      <c r="AL49" s="25"/>
    </row>
    <row r="50" spans="1:41" x14ac:dyDescent="0.25">
      <c r="A50" s="2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>
        <v>0.5</v>
      </c>
      <c r="O50" s="56"/>
      <c r="P50" s="56"/>
      <c r="Q50" s="56"/>
      <c r="R50" s="56">
        <v>0.5</v>
      </c>
      <c r="S50" s="56"/>
      <c r="T50" s="56"/>
      <c r="U50" s="56"/>
      <c r="V50" s="56"/>
      <c r="W50" s="56"/>
      <c r="X50" s="56"/>
      <c r="Y50" s="56"/>
      <c r="Z50" s="57"/>
      <c r="AA50" s="58"/>
      <c r="AB50" s="58"/>
      <c r="AC50" s="59"/>
      <c r="AD50" s="57"/>
      <c r="AE50" s="58"/>
      <c r="AF50" s="58"/>
      <c r="AG50" s="59"/>
      <c r="AH50" s="57"/>
      <c r="AI50" s="58"/>
      <c r="AJ50" s="58"/>
      <c r="AK50" s="59"/>
      <c r="AL50" s="27"/>
    </row>
    <row r="51" spans="1:41" x14ac:dyDescent="0.25">
      <c r="A51" s="26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>
        <f t="shared" ref="N51" si="4">ROUND(SUM(N50*$AL48),4)</f>
        <v>1329.7049999999999</v>
      </c>
      <c r="O51" s="52"/>
      <c r="P51" s="52"/>
      <c r="Q51" s="52"/>
      <c r="R51" s="52">
        <f t="shared" ref="R51" si="5">ROUND(SUM(R50*$AL48),4)</f>
        <v>1329.7049999999999</v>
      </c>
      <c r="S51" s="52"/>
      <c r="T51" s="52"/>
      <c r="U51" s="52"/>
      <c r="V51" s="52"/>
      <c r="W51" s="52"/>
      <c r="X51" s="52"/>
      <c r="Y51" s="52"/>
      <c r="Z51" s="53"/>
      <c r="AA51" s="54"/>
      <c r="AB51" s="54"/>
      <c r="AC51" s="55"/>
      <c r="AD51" s="53"/>
      <c r="AE51" s="54"/>
      <c r="AF51" s="54"/>
      <c r="AG51" s="55"/>
      <c r="AH51" s="53"/>
      <c r="AI51" s="54"/>
      <c r="AJ51" s="54"/>
      <c r="AK51" s="55"/>
      <c r="AL51" s="27"/>
    </row>
    <row r="52" spans="1:41" x14ac:dyDescent="0.25">
      <c r="A52" s="17" t="s">
        <v>36</v>
      </c>
      <c r="B52" s="60"/>
      <c r="C52" s="61"/>
      <c r="D52" s="61"/>
      <c r="E52" s="62"/>
      <c r="F52" s="63"/>
      <c r="G52" s="63"/>
      <c r="H52" s="63"/>
      <c r="I52" s="63"/>
      <c r="J52" s="64"/>
      <c r="K52" s="65"/>
      <c r="L52" s="65"/>
      <c r="M52" s="66"/>
      <c r="N52" s="64"/>
      <c r="O52" s="65"/>
      <c r="P52" s="65"/>
      <c r="Q52" s="66"/>
      <c r="R52" s="63"/>
      <c r="S52" s="63"/>
      <c r="T52" s="63"/>
      <c r="U52" s="63"/>
      <c r="V52" s="64"/>
      <c r="W52" s="65"/>
      <c r="X52" s="65"/>
      <c r="Y52" s="66"/>
      <c r="Z52" s="64"/>
      <c r="AA52" s="65"/>
      <c r="AB52" s="65"/>
      <c r="AC52" s="66"/>
      <c r="AD52" s="64"/>
      <c r="AE52" s="65"/>
      <c r="AF52" s="65"/>
      <c r="AG52" s="66"/>
      <c r="AH52" s="64"/>
      <c r="AI52" s="65"/>
      <c r="AJ52" s="65"/>
      <c r="AK52" s="66"/>
      <c r="AL52" s="39">
        <v>912.44</v>
      </c>
    </row>
    <row r="53" spans="1:41" x14ac:dyDescent="0.25">
      <c r="A53" s="18"/>
      <c r="B53" s="19"/>
      <c r="C53" s="20"/>
      <c r="D53" s="20"/>
      <c r="E53" s="21"/>
      <c r="F53" s="22"/>
      <c r="G53" s="23"/>
      <c r="H53" s="23"/>
      <c r="I53" s="24"/>
      <c r="J53" s="22"/>
      <c r="K53" s="23"/>
      <c r="L53" s="23"/>
      <c r="M53" s="24"/>
      <c r="N53" s="22"/>
      <c r="O53" s="23"/>
      <c r="P53" s="23"/>
      <c r="Q53" s="24"/>
      <c r="R53" s="22"/>
      <c r="S53" s="23"/>
      <c r="T53" s="23"/>
      <c r="U53" s="24"/>
      <c r="V53" s="22"/>
      <c r="W53" s="23"/>
      <c r="X53" s="23"/>
      <c r="Y53" s="24"/>
      <c r="Z53" s="22"/>
      <c r="AA53" s="23"/>
      <c r="AB53" s="23"/>
      <c r="AC53" s="24"/>
      <c r="AD53" s="22"/>
      <c r="AE53" s="23"/>
      <c r="AF53" s="23"/>
      <c r="AG53" s="24"/>
      <c r="AH53" s="22"/>
      <c r="AI53" s="23"/>
      <c r="AJ53" s="23"/>
      <c r="AK53" s="24"/>
      <c r="AL53" s="25"/>
    </row>
    <row r="54" spans="1:41" x14ac:dyDescent="0.25">
      <c r="A54" s="26"/>
      <c r="B54" s="56"/>
      <c r="C54" s="56"/>
      <c r="D54" s="56"/>
      <c r="E54" s="56"/>
      <c r="F54" s="56"/>
      <c r="G54" s="56"/>
      <c r="H54" s="56"/>
      <c r="I54" s="56"/>
      <c r="J54" s="56">
        <v>1</v>
      </c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7"/>
      <c r="AA54" s="58"/>
      <c r="AB54" s="58"/>
      <c r="AC54" s="59"/>
      <c r="AD54" s="57"/>
      <c r="AE54" s="58"/>
      <c r="AF54" s="58"/>
      <c r="AG54" s="59"/>
      <c r="AH54" s="57"/>
      <c r="AI54" s="58"/>
      <c r="AJ54" s="58"/>
      <c r="AK54" s="59"/>
      <c r="AL54" s="27"/>
    </row>
    <row r="55" spans="1:41" x14ac:dyDescent="0.25">
      <c r="A55" s="26"/>
      <c r="B55" s="52"/>
      <c r="C55" s="52"/>
      <c r="D55" s="52"/>
      <c r="E55" s="52"/>
      <c r="F55" s="52"/>
      <c r="G55" s="52"/>
      <c r="H55" s="52"/>
      <c r="I55" s="52"/>
      <c r="J55" s="52">
        <f>ROUND(SUM(J54*$AL52),4)</f>
        <v>912.44</v>
      </c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3"/>
      <c r="AA55" s="54"/>
      <c r="AB55" s="54"/>
      <c r="AC55" s="55"/>
      <c r="AD55" s="53"/>
      <c r="AE55" s="54"/>
      <c r="AF55" s="54"/>
      <c r="AG55" s="55"/>
      <c r="AH55" s="53"/>
      <c r="AI55" s="54"/>
      <c r="AJ55" s="54"/>
      <c r="AK55" s="55"/>
      <c r="AL55" s="27"/>
    </row>
    <row r="56" spans="1:41" x14ac:dyDescent="0.25">
      <c r="A56" s="17" t="s">
        <v>20</v>
      </c>
      <c r="B56" s="60"/>
      <c r="C56" s="61"/>
      <c r="D56" s="61"/>
      <c r="E56" s="62"/>
      <c r="F56" s="63"/>
      <c r="G56" s="63"/>
      <c r="H56" s="63"/>
      <c r="I56" s="63"/>
      <c r="J56" s="64"/>
      <c r="K56" s="65"/>
      <c r="L56" s="65"/>
      <c r="M56" s="66"/>
      <c r="N56" s="64"/>
      <c r="O56" s="65"/>
      <c r="P56" s="65"/>
      <c r="Q56" s="66"/>
      <c r="R56" s="63"/>
      <c r="S56" s="63"/>
      <c r="T56" s="63"/>
      <c r="U56" s="63"/>
      <c r="V56" s="64"/>
      <c r="W56" s="65"/>
      <c r="X56" s="65"/>
      <c r="Y56" s="66"/>
      <c r="Z56" s="64"/>
      <c r="AA56" s="65"/>
      <c r="AB56" s="65"/>
      <c r="AC56" s="66"/>
      <c r="AD56" s="64"/>
      <c r="AE56" s="65"/>
      <c r="AF56" s="65"/>
      <c r="AG56" s="66"/>
      <c r="AH56" s="64"/>
      <c r="AI56" s="65"/>
      <c r="AJ56" s="65"/>
      <c r="AK56" s="66"/>
      <c r="AL56" s="39">
        <v>15567.33</v>
      </c>
    </row>
    <row r="57" spans="1:41" x14ac:dyDescent="0.25">
      <c r="A57" s="18"/>
      <c r="B57" s="19"/>
      <c r="C57" s="20"/>
      <c r="D57" s="20"/>
      <c r="E57" s="21"/>
      <c r="F57" s="22"/>
      <c r="G57" s="23"/>
      <c r="H57" s="23"/>
      <c r="I57" s="24"/>
      <c r="J57" s="22"/>
      <c r="K57" s="23"/>
      <c r="L57" s="23"/>
      <c r="M57" s="24"/>
      <c r="N57" s="22"/>
      <c r="O57" s="23"/>
      <c r="P57" s="23"/>
      <c r="Q57" s="24"/>
      <c r="R57" s="22"/>
      <c r="S57" s="23"/>
      <c r="T57" s="23"/>
      <c r="U57" s="24"/>
      <c r="V57" s="22"/>
      <c r="W57" s="23"/>
      <c r="X57" s="23"/>
      <c r="Y57" s="24"/>
      <c r="Z57" s="22"/>
      <c r="AA57" s="23"/>
      <c r="AB57" s="23"/>
      <c r="AC57" s="24"/>
      <c r="AD57" s="22"/>
      <c r="AE57" s="23"/>
      <c r="AF57" s="23"/>
      <c r="AG57" s="24"/>
      <c r="AH57" s="22"/>
      <c r="AI57" s="23"/>
      <c r="AJ57" s="23"/>
      <c r="AK57" s="24"/>
      <c r="AL57" s="25"/>
      <c r="AM57" s="47"/>
      <c r="AN57" s="47"/>
    </row>
    <row r="58" spans="1:41" x14ac:dyDescent="0.25">
      <c r="A58" s="26"/>
      <c r="B58" s="56"/>
      <c r="C58" s="56"/>
      <c r="D58" s="56"/>
      <c r="E58" s="56"/>
      <c r="F58" s="56"/>
      <c r="G58" s="56"/>
      <c r="H58" s="56"/>
      <c r="I58" s="56"/>
      <c r="J58" s="56">
        <v>0.1</v>
      </c>
      <c r="K58" s="56"/>
      <c r="L58" s="56"/>
      <c r="M58" s="56"/>
      <c r="N58" s="56">
        <v>0.45</v>
      </c>
      <c r="O58" s="56"/>
      <c r="P58" s="56"/>
      <c r="Q58" s="56"/>
      <c r="R58" s="56">
        <v>0.45</v>
      </c>
      <c r="S58" s="56"/>
      <c r="T58" s="56"/>
      <c r="U58" s="56"/>
      <c r="V58" s="56"/>
      <c r="W58" s="56"/>
      <c r="X58" s="56"/>
      <c r="Y58" s="56"/>
      <c r="Z58" s="57"/>
      <c r="AA58" s="58"/>
      <c r="AB58" s="58"/>
      <c r="AC58" s="59"/>
      <c r="AD58" s="57"/>
      <c r="AE58" s="58"/>
      <c r="AF58" s="58"/>
      <c r="AG58" s="59"/>
      <c r="AH58" s="57"/>
      <c r="AI58" s="58"/>
      <c r="AJ58" s="58"/>
      <c r="AK58" s="59"/>
      <c r="AL58" s="27"/>
      <c r="AM58" s="47"/>
      <c r="AN58" s="47"/>
    </row>
    <row r="59" spans="1:41" x14ac:dyDescent="0.25">
      <c r="A59" s="26"/>
      <c r="B59" s="52"/>
      <c r="C59" s="52"/>
      <c r="D59" s="52"/>
      <c r="E59" s="52"/>
      <c r="F59" s="52"/>
      <c r="G59" s="52"/>
      <c r="H59" s="52"/>
      <c r="I59" s="52"/>
      <c r="J59" s="52">
        <f>ROUND(SUM(J58*$AL56),4)</f>
        <v>1556.7329999999999</v>
      </c>
      <c r="K59" s="52"/>
      <c r="L59" s="52"/>
      <c r="M59" s="52"/>
      <c r="N59" s="52">
        <f>ROUND(SUM(N58*$AL56),4)</f>
        <v>7005.2984999999999</v>
      </c>
      <c r="O59" s="52"/>
      <c r="P59" s="52"/>
      <c r="Q59" s="52"/>
      <c r="R59" s="52">
        <f>ROUND(SUM(R58*$AL56),4)</f>
        <v>7005.2984999999999</v>
      </c>
      <c r="S59" s="52"/>
      <c r="T59" s="52"/>
      <c r="U59" s="52"/>
      <c r="V59" s="52"/>
      <c r="W59" s="52"/>
      <c r="X59" s="52"/>
      <c r="Y59" s="52"/>
      <c r="Z59" s="53"/>
      <c r="AA59" s="54"/>
      <c r="AB59" s="54"/>
      <c r="AC59" s="55"/>
      <c r="AD59" s="53"/>
      <c r="AE59" s="54"/>
      <c r="AF59" s="54"/>
      <c r="AG59" s="55"/>
      <c r="AH59" s="53"/>
      <c r="AI59" s="54"/>
      <c r="AJ59" s="54"/>
      <c r="AK59" s="55"/>
      <c r="AL59" s="27"/>
      <c r="AM59" s="48"/>
      <c r="AN59" s="48"/>
    </row>
    <row r="60" spans="1:41" x14ac:dyDescent="0.25">
      <c r="A60" s="17" t="s">
        <v>21</v>
      </c>
      <c r="B60" s="60"/>
      <c r="C60" s="61"/>
      <c r="D60" s="61"/>
      <c r="E60" s="62"/>
      <c r="F60" s="63"/>
      <c r="G60" s="63"/>
      <c r="H60" s="63"/>
      <c r="I60" s="63"/>
      <c r="J60" s="64"/>
      <c r="K60" s="65"/>
      <c r="L60" s="65"/>
      <c r="M60" s="66"/>
      <c r="N60" s="64"/>
      <c r="O60" s="65"/>
      <c r="P60" s="65"/>
      <c r="Q60" s="66"/>
      <c r="R60" s="63"/>
      <c r="S60" s="63"/>
      <c r="T60" s="63"/>
      <c r="U60" s="63"/>
      <c r="V60" s="64"/>
      <c r="W60" s="65"/>
      <c r="X60" s="65"/>
      <c r="Y60" s="66"/>
      <c r="Z60" s="64"/>
      <c r="AA60" s="65"/>
      <c r="AB60" s="65"/>
      <c r="AC60" s="66"/>
      <c r="AD60" s="64"/>
      <c r="AE60" s="65"/>
      <c r="AF60" s="65"/>
      <c r="AG60" s="66"/>
      <c r="AH60" s="64"/>
      <c r="AI60" s="65"/>
      <c r="AJ60" s="65"/>
      <c r="AK60" s="66"/>
      <c r="AL60" s="39">
        <v>22251.29</v>
      </c>
      <c r="AM60" s="47"/>
      <c r="AN60" s="47"/>
    </row>
    <row r="61" spans="1:41" x14ac:dyDescent="0.25">
      <c r="A61" s="18"/>
      <c r="B61" s="19"/>
      <c r="C61" s="20"/>
      <c r="D61" s="20"/>
      <c r="E61" s="21"/>
      <c r="F61" s="22"/>
      <c r="G61" s="23"/>
      <c r="H61" s="23"/>
      <c r="I61" s="24"/>
      <c r="J61" s="22"/>
      <c r="K61" s="23"/>
      <c r="L61" s="23"/>
      <c r="M61" s="24"/>
      <c r="N61" s="22"/>
      <c r="O61" s="23"/>
      <c r="P61" s="23"/>
      <c r="Q61" s="24"/>
      <c r="R61" s="22"/>
      <c r="S61" s="23"/>
      <c r="T61" s="23"/>
      <c r="U61" s="24"/>
      <c r="V61" s="22"/>
      <c r="W61" s="23"/>
      <c r="X61" s="23"/>
      <c r="Y61" s="24"/>
      <c r="Z61" s="22"/>
      <c r="AA61" s="23"/>
      <c r="AB61" s="23"/>
      <c r="AC61" s="24"/>
      <c r="AD61" s="22"/>
      <c r="AE61" s="23"/>
      <c r="AF61" s="23"/>
      <c r="AG61" s="24"/>
      <c r="AH61" s="22"/>
      <c r="AI61" s="23"/>
      <c r="AJ61" s="23"/>
      <c r="AK61" s="24"/>
      <c r="AL61" s="25"/>
      <c r="AM61" s="47"/>
      <c r="AN61" s="47"/>
      <c r="AO61" s="47"/>
    </row>
    <row r="62" spans="1:41" x14ac:dyDescent="0.25">
      <c r="A62" s="26"/>
      <c r="B62" s="56"/>
      <c r="C62" s="56"/>
      <c r="D62" s="56"/>
      <c r="E62" s="56"/>
      <c r="F62" s="56">
        <v>0.2</v>
      </c>
      <c r="G62" s="56"/>
      <c r="H62" s="56"/>
      <c r="I62" s="56"/>
      <c r="J62" s="56">
        <v>0.2</v>
      </c>
      <c r="K62" s="56"/>
      <c r="L62" s="56"/>
      <c r="M62" s="56"/>
      <c r="N62" s="56">
        <v>0.3</v>
      </c>
      <c r="O62" s="56"/>
      <c r="P62" s="56"/>
      <c r="Q62" s="56"/>
      <c r="R62" s="56">
        <v>0.3</v>
      </c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46"/>
      <c r="AO62" s="47"/>
    </row>
    <row r="63" spans="1:41" x14ac:dyDescent="0.25">
      <c r="A63" s="26"/>
      <c r="B63" s="52"/>
      <c r="C63" s="52"/>
      <c r="D63" s="52"/>
      <c r="E63" s="52"/>
      <c r="F63" s="52">
        <f>ROUND(SUM(F62*$AL60),4)</f>
        <v>4450.2579999999998</v>
      </c>
      <c r="G63" s="52"/>
      <c r="H63" s="52"/>
      <c r="I63" s="52"/>
      <c r="J63" s="52">
        <f>ROUND(SUM(J62*$AL60),4)</f>
        <v>4450.2579999999998</v>
      </c>
      <c r="K63" s="52"/>
      <c r="L63" s="52"/>
      <c r="M63" s="52"/>
      <c r="N63" s="52">
        <f>ROUND(SUM(N62*$AL60),4)</f>
        <v>6675.3869999999997</v>
      </c>
      <c r="O63" s="52"/>
      <c r="P63" s="52"/>
      <c r="Q63" s="52"/>
      <c r="R63" s="52">
        <f>ROUND(SUM(R62*$AL60),4)</f>
        <v>6675.3869999999997</v>
      </c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46"/>
      <c r="AO63" s="48"/>
    </row>
    <row r="64" spans="1:41" x14ac:dyDescent="0.25">
      <c r="A64" s="17" t="s">
        <v>37</v>
      </c>
      <c r="B64" s="60"/>
      <c r="C64" s="61"/>
      <c r="D64" s="61"/>
      <c r="E64" s="62"/>
      <c r="F64" s="63"/>
      <c r="G64" s="63"/>
      <c r="H64" s="63"/>
      <c r="I64" s="63"/>
      <c r="J64" s="64"/>
      <c r="K64" s="65"/>
      <c r="L64" s="65"/>
      <c r="M64" s="66"/>
      <c r="N64" s="64"/>
      <c r="O64" s="65"/>
      <c r="P64" s="65"/>
      <c r="Q64" s="66"/>
      <c r="R64" s="63"/>
      <c r="S64" s="63"/>
      <c r="T64" s="63"/>
      <c r="U64" s="63"/>
      <c r="V64" s="64"/>
      <c r="W64" s="65"/>
      <c r="X64" s="65"/>
      <c r="Y64" s="66"/>
      <c r="Z64" s="64"/>
      <c r="AA64" s="65"/>
      <c r="AB64" s="65"/>
      <c r="AC64" s="66"/>
      <c r="AD64" s="64"/>
      <c r="AE64" s="65"/>
      <c r="AF64" s="65"/>
      <c r="AG64" s="66"/>
      <c r="AH64" s="64"/>
      <c r="AI64" s="65"/>
      <c r="AJ64" s="65"/>
      <c r="AK64" s="66"/>
      <c r="AL64" s="39">
        <v>23133.74</v>
      </c>
      <c r="AO64" s="47"/>
    </row>
    <row r="65" spans="1:41" x14ac:dyDescent="0.25">
      <c r="A65" s="18"/>
      <c r="B65" s="19"/>
      <c r="C65" s="20"/>
      <c r="D65" s="20"/>
      <c r="E65" s="21"/>
      <c r="F65" s="22"/>
      <c r="G65" s="23"/>
      <c r="H65" s="23"/>
      <c r="I65" s="24"/>
      <c r="J65" s="22"/>
      <c r="K65" s="23"/>
      <c r="L65" s="23"/>
      <c r="M65" s="24"/>
      <c r="N65" s="22"/>
      <c r="O65" s="23"/>
      <c r="P65" s="23"/>
      <c r="Q65" s="24"/>
      <c r="R65" s="22"/>
      <c r="S65" s="23"/>
      <c r="T65" s="23"/>
      <c r="U65" s="24"/>
      <c r="V65" s="22"/>
      <c r="W65" s="23"/>
      <c r="X65" s="23"/>
      <c r="Y65" s="24"/>
      <c r="Z65" s="22"/>
      <c r="AA65" s="23"/>
      <c r="AB65" s="23"/>
      <c r="AC65" s="24"/>
      <c r="AD65" s="22"/>
      <c r="AE65" s="23"/>
      <c r="AF65" s="23"/>
      <c r="AG65" s="24"/>
      <c r="AH65" s="22"/>
      <c r="AI65" s="23"/>
      <c r="AJ65" s="23"/>
      <c r="AK65" s="24"/>
      <c r="AL65" s="25"/>
      <c r="AO65" s="47"/>
    </row>
    <row r="66" spans="1:41" x14ac:dyDescent="0.25">
      <c r="A66" s="26"/>
      <c r="B66" s="56"/>
      <c r="C66" s="56"/>
      <c r="D66" s="56"/>
      <c r="E66" s="56"/>
      <c r="F66" s="56"/>
      <c r="G66" s="56"/>
      <c r="H66" s="56"/>
      <c r="I66" s="56"/>
      <c r="J66" s="56">
        <v>0.2</v>
      </c>
      <c r="K66" s="56"/>
      <c r="L66" s="56"/>
      <c r="M66" s="56"/>
      <c r="N66" s="56">
        <v>0.3</v>
      </c>
      <c r="O66" s="56"/>
      <c r="P66" s="56"/>
      <c r="Q66" s="56"/>
      <c r="R66" s="56">
        <v>0.3</v>
      </c>
      <c r="S66" s="56"/>
      <c r="T66" s="56"/>
      <c r="U66" s="56"/>
      <c r="V66" s="56">
        <v>0.2</v>
      </c>
      <c r="W66" s="56"/>
      <c r="X66" s="56"/>
      <c r="Y66" s="56"/>
      <c r="Z66" s="57"/>
      <c r="AA66" s="58"/>
      <c r="AB66" s="58"/>
      <c r="AC66" s="59"/>
      <c r="AD66" s="57"/>
      <c r="AE66" s="58"/>
      <c r="AF66" s="58"/>
      <c r="AG66" s="59"/>
      <c r="AH66" s="57"/>
      <c r="AI66" s="58"/>
      <c r="AJ66" s="58"/>
      <c r="AK66" s="59"/>
      <c r="AL66" s="27"/>
    </row>
    <row r="67" spans="1:41" x14ac:dyDescent="0.25">
      <c r="A67" s="26"/>
      <c r="B67" s="52"/>
      <c r="C67" s="52"/>
      <c r="D67" s="52"/>
      <c r="E67" s="52"/>
      <c r="F67" s="52"/>
      <c r="G67" s="52"/>
      <c r="H67" s="52"/>
      <c r="I67" s="52"/>
      <c r="J67" s="52">
        <f>ROUND(SUM(J66*$AL64),4)</f>
        <v>4626.7479999999996</v>
      </c>
      <c r="K67" s="52"/>
      <c r="L67" s="52"/>
      <c r="M67" s="52"/>
      <c r="N67" s="52">
        <f>ROUND(SUM(N66*$AL64),4)</f>
        <v>6940.1220000000003</v>
      </c>
      <c r="O67" s="52"/>
      <c r="P67" s="52"/>
      <c r="Q67" s="52"/>
      <c r="R67" s="52">
        <f>ROUND(SUM(R66*$AL64),4)</f>
        <v>6940.1220000000003</v>
      </c>
      <c r="S67" s="52"/>
      <c r="T67" s="52"/>
      <c r="U67" s="52"/>
      <c r="V67" s="52">
        <f>ROUND(SUM(V66*$AL64),4)</f>
        <v>4626.7479999999996</v>
      </c>
      <c r="W67" s="52"/>
      <c r="X67" s="52"/>
      <c r="Y67" s="52"/>
      <c r="Z67" s="53"/>
      <c r="AA67" s="54"/>
      <c r="AB67" s="54"/>
      <c r="AC67" s="55"/>
      <c r="AD67" s="53"/>
      <c r="AE67" s="54"/>
      <c r="AF67" s="54"/>
      <c r="AG67" s="55"/>
      <c r="AH67" s="53"/>
      <c r="AI67" s="54"/>
      <c r="AJ67" s="54"/>
      <c r="AK67" s="55"/>
      <c r="AL67" s="27"/>
    </row>
    <row r="68" spans="1:41" hidden="1" x14ac:dyDescent="0.25">
      <c r="A68" s="17" t="s">
        <v>38</v>
      </c>
      <c r="B68" s="60"/>
      <c r="C68" s="61"/>
      <c r="D68" s="61"/>
      <c r="E68" s="62"/>
      <c r="F68" s="63"/>
      <c r="G68" s="63"/>
      <c r="H68" s="63"/>
      <c r="I68" s="63"/>
      <c r="J68" s="64"/>
      <c r="K68" s="65"/>
      <c r="L68" s="65"/>
      <c r="M68" s="66"/>
      <c r="N68" s="64"/>
      <c r="O68" s="65"/>
      <c r="P68" s="65"/>
      <c r="Q68" s="66"/>
      <c r="R68" s="63"/>
      <c r="S68" s="63"/>
      <c r="T68" s="63"/>
      <c r="U68" s="63"/>
      <c r="V68" s="64"/>
      <c r="W68" s="65"/>
      <c r="X68" s="65"/>
      <c r="Y68" s="66"/>
      <c r="Z68" s="64"/>
      <c r="AA68" s="65"/>
      <c r="AB68" s="65"/>
      <c r="AC68" s="66"/>
      <c r="AD68" s="64"/>
      <c r="AE68" s="65"/>
      <c r="AF68" s="65"/>
      <c r="AG68" s="66"/>
      <c r="AH68" s="64"/>
      <c r="AI68" s="65"/>
      <c r="AJ68" s="65"/>
      <c r="AK68" s="66"/>
      <c r="AL68" s="39"/>
    </row>
    <row r="69" spans="1:41" hidden="1" x14ac:dyDescent="0.25">
      <c r="A69" s="18"/>
      <c r="B69" s="19"/>
      <c r="C69" s="20"/>
      <c r="D69" s="20"/>
      <c r="E69" s="21"/>
      <c r="F69" s="22"/>
      <c r="G69" s="23"/>
      <c r="H69" s="23"/>
      <c r="I69" s="24"/>
      <c r="J69" s="22"/>
      <c r="K69" s="23"/>
      <c r="L69" s="23"/>
      <c r="M69" s="24"/>
      <c r="N69" s="22"/>
      <c r="O69" s="23"/>
      <c r="P69" s="23"/>
      <c r="Q69" s="24"/>
      <c r="R69" s="22"/>
      <c r="S69" s="23"/>
      <c r="T69" s="23"/>
      <c r="U69" s="24"/>
      <c r="V69" s="22"/>
      <c r="W69" s="23"/>
      <c r="X69" s="23"/>
      <c r="Y69" s="24"/>
      <c r="Z69" s="22"/>
      <c r="AA69" s="23"/>
      <c r="AB69" s="23"/>
      <c r="AC69" s="24"/>
      <c r="AD69" s="22"/>
      <c r="AE69" s="23"/>
      <c r="AF69" s="23"/>
      <c r="AG69" s="24"/>
      <c r="AH69" s="22"/>
      <c r="AI69" s="23"/>
      <c r="AJ69" s="23"/>
      <c r="AK69" s="24"/>
      <c r="AL69" s="25"/>
    </row>
    <row r="70" spans="1:41" hidden="1" x14ac:dyDescent="0.25">
      <c r="A70" s="2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>
        <v>0.5</v>
      </c>
      <c r="S70" s="56"/>
      <c r="T70" s="56"/>
      <c r="U70" s="56"/>
      <c r="V70" s="56">
        <v>0.5</v>
      </c>
      <c r="W70" s="56"/>
      <c r="X70" s="56"/>
      <c r="Y70" s="56"/>
      <c r="Z70" s="57"/>
      <c r="AA70" s="58"/>
      <c r="AB70" s="58"/>
      <c r="AC70" s="59"/>
      <c r="AD70" s="57"/>
      <c r="AE70" s="58"/>
      <c r="AF70" s="58"/>
      <c r="AG70" s="59"/>
      <c r="AH70" s="57"/>
      <c r="AI70" s="58"/>
      <c r="AJ70" s="58"/>
      <c r="AK70" s="59"/>
      <c r="AL70" s="27"/>
    </row>
    <row r="71" spans="1:41" hidden="1" x14ac:dyDescent="0.25">
      <c r="A71" s="26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>
        <f>ROUND(SUM(R70*$AL68),4)</f>
        <v>0</v>
      </c>
      <c r="S71" s="52"/>
      <c r="T71" s="52"/>
      <c r="U71" s="52"/>
      <c r="V71" s="52">
        <f>ROUND(SUM(V70*$AL68),4)</f>
        <v>0</v>
      </c>
      <c r="W71" s="52"/>
      <c r="X71" s="52"/>
      <c r="Y71" s="52"/>
      <c r="Z71" s="53"/>
      <c r="AA71" s="54"/>
      <c r="AB71" s="54"/>
      <c r="AC71" s="55"/>
      <c r="AD71" s="53"/>
      <c r="AE71" s="54"/>
      <c r="AF71" s="54"/>
      <c r="AG71" s="55"/>
      <c r="AH71" s="53"/>
      <c r="AI71" s="54"/>
      <c r="AJ71" s="54"/>
      <c r="AK71" s="55"/>
      <c r="AL71" s="27"/>
    </row>
    <row r="72" spans="1:41" hidden="1" x14ac:dyDescent="0.25">
      <c r="A72" s="17" t="s">
        <v>48</v>
      </c>
      <c r="B72" s="60"/>
      <c r="C72" s="61"/>
      <c r="D72" s="61"/>
      <c r="E72" s="62"/>
      <c r="F72" s="63"/>
      <c r="G72" s="63"/>
      <c r="H72" s="63"/>
      <c r="I72" s="63"/>
      <c r="J72" s="64"/>
      <c r="K72" s="65"/>
      <c r="L72" s="65"/>
      <c r="M72" s="66"/>
      <c r="N72" s="64"/>
      <c r="O72" s="65"/>
      <c r="P72" s="65"/>
      <c r="Q72" s="66"/>
      <c r="R72" s="63"/>
      <c r="S72" s="63"/>
      <c r="T72" s="63"/>
      <c r="U72" s="63"/>
      <c r="V72" s="64"/>
      <c r="W72" s="65"/>
      <c r="X72" s="65"/>
      <c r="Y72" s="66"/>
      <c r="Z72" s="64"/>
      <c r="AA72" s="65"/>
      <c r="AB72" s="65"/>
      <c r="AC72" s="66"/>
      <c r="AD72" s="64"/>
      <c r="AE72" s="65"/>
      <c r="AF72" s="65"/>
      <c r="AG72" s="66"/>
      <c r="AH72" s="64"/>
      <c r="AI72" s="65"/>
      <c r="AJ72" s="65"/>
      <c r="AK72" s="66"/>
      <c r="AL72" s="39">
        <v>0</v>
      </c>
    </row>
    <row r="73" spans="1:41" hidden="1" x14ac:dyDescent="0.25">
      <c r="A73" s="18"/>
      <c r="B73" s="19"/>
      <c r="C73" s="20"/>
      <c r="D73" s="20"/>
      <c r="E73" s="21"/>
      <c r="F73" s="22"/>
      <c r="G73" s="23"/>
      <c r="H73" s="23"/>
      <c r="I73" s="24"/>
      <c r="J73" s="22"/>
      <c r="K73" s="23"/>
      <c r="L73" s="23"/>
      <c r="M73" s="24"/>
      <c r="N73" s="22"/>
      <c r="O73" s="23"/>
      <c r="P73" s="23"/>
      <c r="Q73" s="24"/>
      <c r="R73" s="56"/>
      <c r="S73" s="56"/>
      <c r="T73" s="56"/>
      <c r="U73" s="56"/>
      <c r="V73" s="56"/>
      <c r="W73" s="56"/>
      <c r="X73" s="56"/>
      <c r="Y73" s="56"/>
      <c r="Z73" s="22"/>
      <c r="AA73" s="23"/>
      <c r="AB73" s="23"/>
      <c r="AC73" s="24"/>
      <c r="AD73" s="22"/>
      <c r="AE73" s="23"/>
      <c r="AF73" s="23"/>
      <c r="AG73" s="24"/>
      <c r="AH73" s="22"/>
      <c r="AI73" s="23"/>
      <c r="AJ73" s="23"/>
      <c r="AK73" s="24"/>
      <c r="AL73" s="25"/>
    </row>
    <row r="74" spans="1:41" hidden="1" x14ac:dyDescent="0.25">
      <c r="A74" s="2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2">
        <f>ROUND(SUM(R73*$AL71),4)</f>
        <v>0</v>
      </c>
      <c r="S74" s="52"/>
      <c r="T74" s="52"/>
      <c r="U74" s="52"/>
      <c r="V74" s="52"/>
      <c r="W74" s="52"/>
      <c r="X74" s="52"/>
      <c r="Y74" s="52"/>
      <c r="Z74" s="57"/>
      <c r="AA74" s="58"/>
      <c r="AB74" s="58"/>
      <c r="AC74" s="59"/>
      <c r="AD74" s="57"/>
      <c r="AE74" s="58"/>
      <c r="AF74" s="58"/>
      <c r="AG74" s="59"/>
      <c r="AH74" s="57"/>
      <c r="AI74" s="58"/>
      <c r="AJ74" s="58"/>
      <c r="AK74" s="59"/>
      <c r="AL74" s="27"/>
    </row>
    <row r="75" spans="1:41" hidden="1" x14ac:dyDescent="0.25">
      <c r="A75" s="26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>
        <f t="shared" ref="R75" si="6">ROUND(SUM(R74*$AL72),4)</f>
        <v>0</v>
      </c>
      <c r="S75" s="52"/>
      <c r="T75" s="52"/>
      <c r="U75" s="52"/>
      <c r="V75" s="52">
        <f t="shared" ref="V75" si="7">ROUND(SUM(V74*$AL72),4)</f>
        <v>0</v>
      </c>
      <c r="W75" s="52"/>
      <c r="X75" s="52"/>
      <c r="Y75" s="52"/>
      <c r="Z75" s="53"/>
      <c r="AA75" s="54"/>
      <c r="AB75" s="54"/>
      <c r="AC75" s="55"/>
      <c r="AD75" s="53"/>
      <c r="AE75" s="54"/>
      <c r="AF75" s="54"/>
      <c r="AG75" s="55"/>
      <c r="AH75" s="53"/>
      <c r="AI75" s="54"/>
      <c r="AJ75" s="54"/>
      <c r="AK75" s="55"/>
      <c r="AL75" s="27"/>
    </row>
    <row r="76" spans="1:41" x14ac:dyDescent="0.25">
      <c r="A76" s="17" t="s">
        <v>47</v>
      </c>
      <c r="B76" s="60"/>
      <c r="C76" s="61"/>
      <c r="D76" s="61"/>
      <c r="E76" s="62"/>
      <c r="F76" s="63"/>
      <c r="G76" s="63"/>
      <c r="H76" s="63"/>
      <c r="I76" s="63"/>
      <c r="J76" s="64"/>
      <c r="K76" s="65"/>
      <c r="L76" s="65"/>
      <c r="M76" s="66"/>
      <c r="N76" s="64"/>
      <c r="O76" s="65"/>
      <c r="P76" s="65"/>
      <c r="Q76" s="66"/>
      <c r="R76" s="63"/>
      <c r="S76" s="63"/>
      <c r="T76" s="63"/>
      <c r="U76" s="63"/>
      <c r="V76" s="64"/>
      <c r="W76" s="65"/>
      <c r="X76" s="65"/>
      <c r="Y76" s="66"/>
      <c r="Z76" s="64"/>
      <c r="AA76" s="65"/>
      <c r="AB76" s="65"/>
      <c r="AC76" s="66"/>
      <c r="AD76" s="64"/>
      <c r="AE76" s="65"/>
      <c r="AF76" s="65"/>
      <c r="AG76" s="66"/>
      <c r="AH76" s="64"/>
      <c r="AI76" s="65"/>
      <c r="AJ76" s="65"/>
      <c r="AK76" s="66"/>
      <c r="AL76" s="39">
        <v>2541</v>
      </c>
    </row>
    <row r="77" spans="1:41" x14ac:dyDescent="0.25">
      <c r="A77" s="18"/>
      <c r="B77" s="19"/>
      <c r="C77" s="20"/>
      <c r="D77" s="20"/>
      <c r="E77" s="21"/>
      <c r="F77" s="22"/>
      <c r="G77" s="23"/>
      <c r="H77" s="23"/>
      <c r="I77" s="24"/>
      <c r="J77" s="22"/>
      <c r="K77" s="23"/>
      <c r="L77" s="23"/>
      <c r="M77" s="24"/>
      <c r="N77" s="22"/>
      <c r="O77" s="23"/>
      <c r="P77" s="23"/>
      <c r="Q77" s="24"/>
      <c r="R77" s="22"/>
      <c r="S77" s="23"/>
      <c r="T77" s="23"/>
      <c r="U77" s="24"/>
      <c r="V77" s="22"/>
      <c r="W77" s="23"/>
      <c r="X77" s="23"/>
      <c r="Y77" s="24"/>
      <c r="Z77" s="22"/>
      <c r="AA77" s="23"/>
      <c r="AB77" s="23"/>
      <c r="AC77" s="24"/>
      <c r="AD77" s="22"/>
      <c r="AE77" s="23"/>
      <c r="AF77" s="23"/>
      <c r="AG77" s="24"/>
      <c r="AH77" s="22"/>
      <c r="AI77" s="23"/>
      <c r="AJ77" s="23"/>
      <c r="AK77" s="24"/>
      <c r="AL77" s="25"/>
    </row>
    <row r="78" spans="1:41" x14ac:dyDescent="0.25">
      <c r="A78" s="2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>
        <v>0.5</v>
      </c>
      <c r="S78" s="56"/>
      <c r="T78" s="56"/>
      <c r="U78" s="56"/>
      <c r="V78" s="56">
        <v>0.5</v>
      </c>
      <c r="W78" s="56"/>
      <c r="X78" s="56"/>
      <c r="Y78" s="56"/>
      <c r="Z78" s="57"/>
      <c r="AA78" s="58"/>
      <c r="AB78" s="58"/>
      <c r="AC78" s="59"/>
      <c r="AD78" s="57"/>
      <c r="AE78" s="58"/>
      <c r="AF78" s="58"/>
      <c r="AG78" s="59"/>
      <c r="AH78" s="57"/>
      <c r="AI78" s="58"/>
      <c r="AJ78" s="58"/>
      <c r="AK78" s="59"/>
      <c r="AL78" s="27"/>
    </row>
    <row r="79" spans="1:41" x14ac:dyDescent="0.25">
      <c r="A79" s="26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>
        <f>ROUND(SUM(R78*$AL76),4)</f>
        <v>1270.5</v>
      </c>
      <c r="S79" s="52"/>
      <c r="T79" s="52"/>
      <c r="U79" s="52"/>
      <c r="V79" s="52">
        <f>ROUND(SUM(V78*$AL76),4)</f>
        <v>1270.5</v>
      </c>
      <c r="W79" s="52"/>
      <c r="X79" s="52"/>
      <c r="Y79" s="52"/>
      <c r="Z79" s="53"/>
      <c r="AA79" s="54"/>
      <c r="AB79" s="54"/>
      <c r="AC79" s="55"/>
      <c r="AD79" s="53"/>
      <c r="AE79" s="54"/>
      <c r="AF79" s="54"/>
      <c r="AG79" s="55"/>
      <c r="AH79" s="53"/>
      <c r="AI79" s="54"/>
      <c r="AJ79" s="54"/>
      <c r="AK79" s="55"/>
      <c r="AL79" s="27"/>
    </row>
    <row r="80" spans="1:41" x14ac:dyDescent="0.25">
      <c r="A80" s="17" t="s">
        <v>22</v>
      </c>
      <c r="B80" s="60"/>
      <c r="C80" s="61"/>
      <c r="D80" s="61"/>
      <c r="E80" s="62"/>
      <c r="F80" s="63"/>
      <c r="G80" s="63"/>
      <c r="H80" s="63"/>
      <c r="I80" s="63"/>
      <c r="J80" s="64"/>
      <c r="K80" s="65"/>
      <c r="L80" s="65"/>
      <c r="M80" s="66"/>
      <c r="N80" s="64"/>
      <c r="O80" s="65"/>
      <c r="P80" s="65"/>
      <c r="Q80" s="66"/>
      <c r="R80" s="63"/>
      <c r="S80" s="63"/>
      <c r="T80" s="63"/>
      <c r="U80" s="63"/>
      <c r="V80" s="64"/>
      <c r="W80" s="65"/>
      <c r="X80" s="65"/>
      <c r="Y80" s="66"/>
      <c r="Z80" s="64"/>
      <c r="AA80" s="65"/>
      <c r="AB80" s="65"/>
      <c r="AC80" s="66"/>
      <c r="AD80" s="64"/>
      <c r="AE80" s="65"/>
      <c r="AF80" s="65"/>
      <c r="AG80" s="66"/>
      <c r="AH80" s="64"/>
      <c r="AI80" s="65"/>
      <c r="AJ80" s="65"/>
      <c r="AK80" s="66"/>
      <c r="AL80" s="39">
        <v>343.64</v>
      </c>
    </row>
    <row r="81" spans="1:38" x14ac:dyDescent="0.25">
      <c r="A81" s="18"/>
      <c r="B81" s="19"/>
      <c r="C81" s="20"/>
      <c r="D81" s="20"/>
      <c r="E81" s="21"/>
      <c r="F81" s="22"/>
      <c r="G81" s="23"/>
      <c r="H81" s="23"/>
      <c r="I81" s="24"/>
      <c r="J81" s="22"/>
      <c r="K81" s="23"/>
      <c r="L81" s="23"/>
      <c r="M81" s="24"/>
      <c r="N81" s="22"/>
      <c r="O81" s="23"/>
      <c r="P81" s="23"/>
      <c r="Q81" s="24"/>
      <c r="R81" s="22"/>
      <c r="S81" s="23"/>
      <c r="T81" s="23"/>
      <c r="U81" s="24"/>
      <c r="V81" s="22"/>
      <c r="W81" s="23"/>
      <c r="X81" s="23"/>
      <c r="Y81" s="24"/>
      <c r="Z81" s="22"/>
      <c r="AA81" s="23"/>
      <c r="AB81" s="23"/>
      <c r="AC81" s="24"/>
      <c r="AD81" s="22"/>
      <c r="AE81" s="23"/>
      <c r="AF81" s="23"/>
      <c r="AG81" s="24"/>
      <c r="AH81" s="22"/>
      <c r="AI81" s="23"/>
      <c r="AJ81" s="23"/>
      <c r="AK81" s="24"/>
      <c r="AL81" s="25"/>
    </row>
    <row r="82" spans="1:38" x14ac:dyDescent="0.25">
      <c r="A82" s="2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>
        <v>0.5</v>
      </c>
      <c r="S82" s="56"/>
      <c r="T82" s="56"/>
      <c r="U82" s="56"/>
      <c r="V82" s="56">
        <v>0.5</v>
      </c>
      <c r="W82" s="56"/>
      <c r="X82" s="56"/>
      <c r="Y82" s="56"/>
      <c r="Z82" s="57"/>
      <c r="AA82" s="58"/>
      <c r="AB82" s="58"/>
      <c r="AC82" s="59"/>
      <c r="AD82" s="57"/>
      <c r="AE82" s="58"/>
      <c r="AF82" s="58"/>
      <c r="AG82" s="59"/>
      <c r="AH82" s="57"/>
      <c r="AI82" s="58"/>
      <c r="AJ82" s="58"/>
      <c r="AK82" s="59"/>
      <c r="AL82" s="27"/>
    </row>
    <row r="83" spans="1:38" x14ac:dyDescent="0.25">
      <c r="A83" s="26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>
        <f>ROUND(SUM(R82*$AL80),4)</f>
        <v>171.82</v>
      </c>
      <c r="S83" s="52"/>
      <c r="T83" s="52"/>
      <c r="U83" s="52"/>
      <c r="V83" s="52">
        <f>ROUND(SUM(V82*$AL80),4)</f>
        <v>171.82</v>
      </c>
      <c r="W83" s="52"/>
      <c r="X83" s="52"/>
      <c r="Y83" s="52"/>
      <c r="Z83" s="53"/>
      <c r="AA83" s="54"/>
      <c r="AB83" s="54"/>
      <c r="AC83" s="55"/>
      <c r="AD83" s="53"/>
      <c r="AE83" s="54"/>
      <c r="AF83" s="54"/>
      <c r="AG83" s="55"/>
      <c r="AH83" s="53"/>
      <c r="AI83" s="54"/>
      <c r="AJ83" s="54"/>
      <c r="AK83" s="55"/>
      <c r="AL83" s="27"/>
    </row>
    <row r="84" spans="1:38" x14ac:dyDescent="0.25">
      <c r="A84" s="17" t="s">
        <v>23</v>
      </c>
      <c r="B84" s="60"/>
      <c r="C84" s="61"/>
      <c r="D84" s="61"/>
      <c r="E84" s="62"/>
      <c r="F84" s="63"/>
      <c r="G84" s="63"/>
      <c r="H84" s="63"/>
      <c r="I84" s="63"/>
      <c r="J84" s="64"/>
      <c r="K84" s="65"/>
      <c r="L84" s="65"/>
      <c r="M84" s="66"/>
      <c r="N84" s="64"/>
      <c r="O84" s="65"/>
      <c r="P84" s="65"/>
      <c r="Q84" s="66"/>
      <c r="R84" s="63"/>
      <c r="S84" s="63"/>
      <c r="T84" s="63"/>
      <c r="U84" s="63"/>
      <c r="V84" s="64"/>
      <c r="W84" s="65"/>
      <c r="X84" s="65"/>
      <c r="Y84" s="66"/>
      <c r="Z84" s="64"/>
      <c r="AA84" s="65"/>
      <c r="AB84" s="65"/>
      <c r="AC84" s="66"/>
      <c r="AD84" s="64"/>
      <c r="AE84" s="65"/>
      <c r="AF84" s="65"/>
      <c r="AG84" s="66"/>
      <c r="AH84" s="64"/>
      <c r="AI84" s="65"/>
      <c r="AJ84" s="65"/>
      <c r="AK84" s="66"/>
      <c r="AL84" s="39">
        <v>21550</v>
      </c>
    </row>
    <row r="85" spans="1:38" x14ac:dyDescent="0.25">
      <c r="A85" s="18"/>
      <c r="B85" s="19"/>
      <c r="C85" s="20"/>
      <c r="D85" s="20"/>
      <c r="E85" s="21"/>
      <c r="F85" s="22"/>
      <c r="G85" s="23"/>
      <c r="H85" s="23"/>
      <c r="I85" s="24"/>
      <c r="J85" s="22"/>
      <c r="K85" s="23"/>
      <c r="L85" s="23"/>
      <c r="M85" s="24"/>
      <c r="N85" s="22"/>
      <c r="O85" s="23"/>
      <c r="P85" s="23"/>
      <c r="Q85" s="24"/>
      <c r="R85" s="22"/>
      <c r="S85" s="23"/>
      <c r="T85" s="23"/>
      <c r="U85" s="24"/>
      <c r="V85" s="22"/>
      <c r="W85" s="23"/>
      <c r="X85" s="23"/>
      <c r="Y85" s="24"/>
      <c r="Z85" s="22"/>
      <c r="AA85" s="23"/>
      <c r="AB85" s="23"/>
      <c r="AC85" s="24"/>
      <c r="AD85" s="22"/>
      <c r="AE85" s="23"/>
      <c r="AF85" s="23"/>
      <c r="AG85" s="24"/>
      <c r="AH85" s="22"/>
      <c r="AI85" s="23"/>
      <c r="AJ85" s="23"/>
      <c r="AK85" s="24"/>
      <c r="AL85" s="25"/>
    </row>
    <row r="86" spans="1:38" x14ac:dyDescent="0.25">
      <c r="A86" s="26"/>
      <c r="B86" s="56">
        <v>0.1</v>
      </c>
      <c r="C86" s="56"/>
      <c r="D86" s="56"/>
      <c r="E86" s="56"/>
      <c r="F86" s="56">
        <v>0.2</v>
      </c>
      <c r="G86" s="56"/>
      <c r="H86" s="56"/>
      <c r="I86" s="56"/>
      <c r="J86" s="56">
        <v>0.4</v>
      </c>
      <c r="K86" s="56"/>
      <c r="L86" s="56"/>
      <c r="M86" s="56"/>
      <c r="N86" s="56">
        <v>0.2</v>
      </c>
      <c r="O86" s="56"/>
      <c r="P86" s="56"/>
      <c r="Q86" s="56"/>
      <c r="R86" s="56">
        <v>0.1</v>
      </c>
      <c r="S86" s="56"/>
      <c r="T86" s="56"/>
      <c r="U86" s="56"/>
      <c r="V86" s="56"/>
      <c r="W86" s="56"/>
      <c r="X86" s="56"/>
      <c r="Y86" s="56"/>
      <c r="Z86" s="57"/>
      <c r="AA86" s="58"/>
      <c r="AB86" s="58"/>
      <c r="AC86" s="59"/>
      <c r="AD86" s="57"/>
      <c r="AE86" s="58"/>
      <c r="AF86" s="58"/>
      <c r="AG86" s="59"/>
      <c r="AH86" s="57"/>
      <c r="AI86" s="58"/>
      <c r="AJ86" s="58"/>
      <c r="AK86" s="59"/>
      <c r="AL86" s="27"/>
    </row>
    <row r="87" spans="1:38" x14ac:dyDescent="0.25">
      <c r="A87" s="26"/>
      <c r="B87" s="52">
        <f>ROUND(SUM(B86*$AL84),4)</f>
        <v>2155</v>
      </c>
      <c r="C87" s="52"/>
      <c r="D87" s="52"/>
      <c r="E87" s="52"/>
      <c r="F87" s="52">
        <f>ROUND(SUM(F86*$AL84),4)</f>
        <v>4310</v>
      </c>
      <c r="G87" s="52"/>
      <c r="H87" s="52"/>
      <c r="I87" s="52"/>
      <c r="J87" s="52">
        <f>ROUND(SUM(J86*$AL84),4)</f>
        <v>8620</v>
      </c>
      <c r="K87" s="52"/>
      <c r="L87" s="52"/>
      <c r="M87" s="52"/>
      <c r="N87" s="52">
        <f>ROUND(SUM(N86*$AL84),4)</f>
        <v>4310</v>
      </c>
      <c r="O87" s="52"/>
      <c r="P87" s="52"/>
      <c r="Q87" s="52"/>
      <c r="R87" s="52">
        <f>ROUND(SUM(R86*$AL84),4)</f>
        <v>2155</v>
      </c>
      <c r="S87" s="52"/>
      <c r="T87" s="52"/>
      <c r="U87" s="52"/>
      <c r="V87" s="52"/>
      <c r="W87" s="52"/>
      <c r="X87" s="52"/>
      <c r="Y87" s="52"/>
      <c r="Z87" s="53"/>
      <c r="AA87" s="54"/>
      <c r="AB87" s="54"/>
      <c r="AC87" s="55"/>
      <c r="AD87" s="53"/>
      <c r="AE87" s="54"/>
      <c r="AF87" s="54"/>
      <c r="AG87" s="55"/>
      <c r="AH87" s="53"/>
      <c r="AI87" s="54"/>
      <c r="AJ87" s="54"/>
      <c r="AK87" s="55"/>
      <c r="AL87" s="27"/>
    </row>
    <row r="88" spans="1:38" x14ac:dyDescent="0.25">
      <c r="A88" s="17" t="s">
        <v>24</v>
      </c>
      <c r="B88" s="60"/>
      <c r="C88" s="61"/>
      <c r="D88" s="61"/>
      <c r="E88" s="62"/>
      <c r="F88" s="63"/>
      <c r="G88" s="63"/>
      <c r="H88" s="63"/>
      <c r="I88" s="63"/>
      <c r="J88" s="64"/>
      <c r="K88" s="65"/>
      <c r="L88" s="65"/>
      <c r="M88" s="66"/>
      <c r="N88" s="64"/>
      <c r="O88" s="65"/>
      <c r="P88" s="65"/>
      <c r="Q88" s="66"/>
      <c r="R88" s="63"/>
      <c r="S88" s="63"/>
      <c r="T88" s="63"/>
      <c r="U88" s="63"/>
      <c r="V88" s="64"/>
      <c r="W88" s="65"/>
      <c r="X88" s="65"/>
      <c r="Y88" s="66"/>
      <c r="Z88" s="64"/>
      <c r="AA88" s="65"/>
      <c r="AB88" s="65"/>
      <c r="AC88" s="66"/>
      <c r="AD88" s="64"/>
      <c r="AE88" s="65"/>
      <c r="AF88" s="65"/>
      <c r="AG88" s="66"/>
      <c r="AH88" s="64"/>
      <c r="AI88" s="65"/>
      <c r="AJ88" s="65"/>
      <c r="AK88" s="66"/>
      <c r="AL88" s="39">
        <v>9341.65</v>
      </c>
    </row>
    <row r="89" spans="1:38" x14ac:dyDescent="0.25">
      <c r="A89" s="18"/>
      <c r="B89" s="19"/>
      <c r="C89" s="20"/>
      <c r="D89" s="20"/>
      <c r="E89" s="21"/>
      <c r="F89" s="22"/>
      <c r="G89" s="23"/>
      <c r="H89" s="23"/>
      <c r="I89" s="24"/>
      <c r="J89" s="22"/>
      <c r="K89" s="23"/>
      <c r="L89" s="23"/>
      <c r="M89" s="24"/>
      <c r="N89" s="22"/>
      <c r="O89" s="23"/>
      <c r="P89" s="23"/>
      <c r="Q89" s="24"/>
      <c r="R89" s="22"/>
      <c r="S89" s="23"/>
      <c r="T89" s="23"/>
      <c r="U89" s="24"/>
      <c r="V89" s="22"/>
      <c r="W89" s="23"/>
      <c r="X89" s="23"/>
      <c r="Y89" s="24"/>
      <c r="Z89" s="22"/>
      <c r="AA89" s="23"/>
      <c r="AB89" s="23"/>
      <c r="AC89" s="24"/>
      <c r="AD89" s="22"/>
      <c r="AE89" s="23"/>
      <c r="AF89" s="23"/>
      <c r="AG89" s="24"/>
      <c r="AH89" s="22"/>
      <c r="AI89" s="23"/>
      <c r="AJ89" s="23"/>
      <c r="AK89" s="24"/>
      <c r="AL89" s="25"/>
    </row>
    <row r="90" spans="1:38" x14ac:dyDescent="0.25">
      <c r="A90" s="26"/>
      <c r="B90" s="56"/>
      <c r="C90" s="56"/>
      <c r="D90" s="56"/>
      <c r="E90" s="56"/>
      <c r="F90" s="56">
        <v>0.25</v>
      </c>
      <c r="G90" s="56"/>
      <c r="H90" s="56"/>
      <c r="I90" s="56"/>
      <c r="J90" s="56">
        <v>0.25</v>
      </c>
      <c r="K90" s="56"/>
      <c r="L90" s="56"/>
      <c r="M90" s="56"/>
      <c r="N90" s="56">
        <v>0.25</v>
      </c>
      <c r="O90" s="56"/>
      <c r="P90" s="56"/>
      <c r="Q90" s="56"/>
      <c r="R90" s="56">
        <v>0.25</v>
      </c>
      <c r="S90" s="56"/>
      <c r="T90" s="56"/>
      <c r="U90" s="56"/>
      <c r="V90" s="56"/>
      <c r="W90" s="56"/>
      <c r="X90" s="56"/>
      <c r="Y90" s="56"/>
      <c r="Z90" s="57"/>
      <c r="AA90" s="58"/>
      <c r="AB90" s="58"/>
      <c r="AC90" s="59"/>
      <c r="AD90" s="57"/>
      <c r="AE90" s="58"/>
      <c r="AF90" s="58"/>
      <c r="AG90" s="59"/>
      <c r="AH90" s="57"/>
      <c r="AI90" s="58"/>
      <c r="AJ90" s="58"/>
      <c r="AK90" s="59"/>
      <c r="AL90" s="27"/>
    </row>
    <row r="91" spans="1:38" x14ac:dyDescent="0.25">
      <c r="A91" s="26"/>
      <c r="B91" s="52"/>
      <c r="C91" s="52"/>
      <c r="D91" s="52"/>
      <c r="E91" s="52"/>
      <c r="F91" s="52">
        <f>ROUND(SUM(F90*$AL88),4)</f>
        <v>2335.4124999999999</v>
      </c>
      <c r="G91" s="52"/>
      <c r="H91" s="52"/>
      <c r="I91" s="52"/>
      <c r="J91" s="52">
        <f>ROUND(SUM(J90*$AL88),4)</f>
        <v>2335.4124999999999</v>
      </c>
      <c r="K91" s="52"/>
      <c r="L91" s="52"/>
      <c r="M91" s="52"/>
      <c r="N91" s="52">
        <f>ROUND(SUM(N90*$AL88),4)</f>
        <v>2335.4124999999999</v>
      </c>
      <c r="O91" s="52"/>
      <c r="P91" s="52"/>
      <c r="Q91" s="52"/>
      <c r="R91" s="52">
        <f>ROUND(SUM(R90*$AL88),4)</f>
        <v>2335.4124999999999</v>
      </c>
      <c r="S91" s="52"/>
      <c r="T91" s="52"/>
      <c r="U91" s="52"/>
      <c r="V91" s="52"/>
      <c r="W91" s="52"/>
      <c r="X91" s="52"/>
      <c r="Y91" s="52"/>
      <c r="Z91" s="53"/>
      <c r="AA91" s="54"/>
      <c r="AB91" s="54"/>
      <c r="AC91" s="55"/>
      <c r="AD91" s="53"/>
      <c r="AE91" s="54"/>
      <c r="AF91" s="54"/>
      <c r="AG91" s="55"/>
      <c r="AH91" s="53"/>
      <c r="AI91" s="54"/>
      <c r="AJ91" s="54"/>
      <c r="AK91" s="55"/>
      <c r="AL91" s="27"/>
    </row>
    <row r="92" spans="1:38" hidden="1" x14ac:dyDescent="0.25">
      <c r="A92" s="17" t="s">
        <v>39</v>
      </c>
      <c r="B92" s="60"/>
      <c r="C92" s="61"/>
      <c r="D92" s="61"/>
      <c r="E92" s="62"/>
      <c r="F92" s="63"/>
      <c r="G92" s="63"/>
      <c r="H92" s="63"/>
      <c r="I92" s="63"/>
      <c r="J92" s="64"/>
      <c r="K92" s="65"/>
      <c r="L92" s="65"/>
      <c r="M92" s="66"/>
      <c r="N92" s="64"/>
      <c r="O92" s="65"/>
      <c r="P92" s="65"/>
      <c r="Q92" s="66"/>
      <c r="R92" s="63"/>
      <c r="S92" s="63"/>
      <c r="T92" s="63"/>
      <c r="U92" s="63"/>
      <c r="V92" s="64"/>
      <c r="W92" s="65"/>
      <c r="X92" s="65"/>
      <c r="Y92" s="66"/>
      <c r="Z92" s="64"/>
      <c r="AA92" s="65"/>
      <c r="AB92" s="65"/>
      <c r="AC92" s="66"/>
      <c r="AD92" s="64"/>
      <c r="AE92" s="65"/>
      <c r="AF92" s="65"/>
      <c r="AG92" s="66"/>
      <c r="AH92" s="64"/>
      <c r="AI92" s="65"/>
      <c r="AJ92" s="65"/>
      <c r="AK92" s="66"/>
      <c r="AL92" s="39"/>
    </row>
    <row r="93" spans="1:38" hidden="1" x14ac:dyDescent="0.25">
      <c r="A93" s="18"/>
      <c r="B93" s="19"/>
      <c r="C93" s="20"/>
      <c r="D93" s="20"/>
      <c r="E93" s="21"/>
      <c r="F93" s="22"/>
      <c r="G93" s="23"/>
      <c r="H93" s="23"/>
      <c r="I93" s="24"/>
      <c r="J93" s="22"/>
      <c r="K93" s="23"/>
      <c r="L93" s="23"/>
      <c r="M93" s="24"/>
      <c r="N93" s="22"/>
      <c r="O93" s="23"/>
      <c r="P93" s="23"/>
      <c r="Q93" s="24"/>
      <c r="R93" s="22"/>
      <c r="S93" s="23"/>
      <c r="T93" s="23"/>
      <c r="U93" s="24"/>
      <c r="V93" s="22"/>
      <c r="W93" s="23"/>
      <c r="X93" s="23"/>
      <c r="Y93" s="24"/>
      <c r="Z93" s="22"/>
      <c r="AA93" s="23"/>
      <c r="AB93" s="23"/>
      <c r="AC93" s="24"/>
      <c r="AD93" s="22"/>
      <c r="AE93" s="23"/>
      <c r="AF93" s="23"/>
      <c r="AG93" s="24"/>
      <c r="AH93" s="22"/>
      <c r="AI93" s="23"/>
      <c r="AJ93" s="23"/>
      <c r="AK93" s="24"/>
      <c r="AL93" s="25"/>
    </row>
    <row r="94" spans="1:38" hidden="1" x14ac:dyDescent="0.25">
      <c r="A94" s="26"/>
      <c r="B94" s="56">
        <v>0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>
        <v>0</v>
      </c>
      <c r="S94" s="56"/>
      <c r="T94" s="56"/>
      <c r="U94" s="56"/>
      <c r="V94" s="56">
        <v>0</v>
      </c>
      <c r="W94" s="56"/>
      <c r="X94" s="56"/>
      <c r="Y94" s="56"/>
      <c r="Z94" s="57"/>
      <c r="AA94" s="58"/>
      <c r="AB94" s="58"/>
      <c r="AC94" s="59"/>
      <c r="AD94" s="57"/>
      <c r="AE94" s="58"/>
      <c r="AF94" s="58"/>
      <c r="AG94" s="59"/>
      <c r="AH94" s="57"/>
      <c r="AI94" s="58"/>
      <c r="AJ94" s="58"/>
      <c r="AK94" s="59"/>
      <c r="AL94" s="27"/>
    </row>
    <row r="95" spans="1:38" hidden="1" x14ac:dyDescent="0.25">
      <c r="A95" s="26"/>
      <c r="B95" s="52">
        <f>ROUND(SUM(B94*$AL92),4)</f>
        <v>0</v>
      </c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>
        <f>ROUND(SUM(R94*$AL92),4)</f>
        <v>0</v>
      </c>
      <c r="S95" s="52"/>
      <c r="T95" s="52"/>
      <c r="U95" s="52"/>
      <c r="V95" s="52">
        <f>ROUND(SUM(V94*$AL92),4)</f>
        <v>0</v>
      </c>
      <c r="W95" s="52"/>
      <c r="X95" s="52"/>
      <c r="Y95" s="52"/>
      <c r="Z95" s="53"/>
      <c r="AA95" s="54"/>
      <c r="AB95" s="54"/>
      <c r="AC95" s="55"/>
      <c r="AD95" s="53"/>
      <c r="AE95" s="54"/>
      <c r="AF95" s="54"/>
      <c r="AG95" s="55"/>
      <c r="AH95" s="53"/>
      <c r="AI95" s="54"/>
      <c r="AJ95" s="54"/>
      <c r="AK95" s="55"/>
      <c r="AL95" s="27"/>
    </row>
    <row r="96" spans="1:38" x14ac:dyDescent="0.25">
      <c r="A96" s="17" t="s">
        <v>25</v>
      </c>
      <c r="B96" s="60"/>
      <c r="C96" s="61"/>
      <c r="D96" s="61"/>
      <c r="E96" s="62"/>
      <c r="F96" s="63"/>
      <c r="G96" s="63"/>
      <c r="H96" s="63"/>
      <c r="I96" s="63"/>
      <c r="J96" s="64"/>
      <c r="K96" s="65"/>
      <c r="L96" s="65"/>
      <c r="M96" s="66"/>
      <c r="N96" s="64"/>
      <c r="O96" s="65"/>
      <c r="P96" s="65"/>
      <c r="Q96" s="66"/>
      <c r="R96" s="63"/>
      <c r="S96" s="63"/>
      <c r="T96" s="63"/>
      <c r="U96" s="63"/>
      <c r="V96" s="64"/>
      <c r="W96" s="65"/>
      <c r="X96" s="65"/>
      <c r="Y96" s="66"/>
      <c r="Z96" s="64"/>
      <c r="AA96" s="65"/>
      <c r="AB96" s="65"/>
      <c r="AC96" s="66"/>
      <c r="AD96" s="64"/>
      <c r="AE96" s="65"/>
      <c r="AF96" s="65"/>
      <c r="AG96" s="66"/>
      <c r="AH96" s="64"/>
      <c r="AI96" s="65"/>
      <c r="AJ96" s="65"/>
      <c r="AK96" s="66"/>
      <c r="AL96" s="39">
        <v>53635.17</v>
      </c>
    </row>
    <row r="97" spans="1:41" x14ac:dyDescent="0.25">
      <c r="A97" s="18"/>
      <c r="B97" s="19"/>
      <c r="C97" s="20"/>
      <c r="D97" s="20"/>
      <c r="E97" s="21"/>
      <c r="F97" s="22"/>
      <c r="G97" s="23"/>
      <c r="H97" s="23"/>
      <c r="I97" s="24"/>
      <c r="J97" s="22"/>
      <c r="K97" s="23"/>
      <c r="L97" s="23"/>
      <c r="M97" s="24"/>
      <c r="N97" s="22"/>
      <c r="O97" s="23"/>
      <c r="P97" s="23"/>
      <c r="Q97" s="24"/>
      <c r="R97" s="22"/>
      <c r="S97" s="23"/>
      <c r="T97" s="23"/>
      <c r="U97" s="24"/>
      <c r="V97" s="22"/>
      <c r="W97" s="23"/>
      <c r="X97" s="23"/>
      <c r="Y97" s="24"/>
      <c r="Z97" s="22"/>
      <c r="AA97" s="23"/>
      <c r="AB97" s="23"/>
      <c r="AC97" s="24"/>
      <c r="AD97" s="22"/>
      <c r="AE97" s="23"/>
      <c r="AF97" s="23"/>
      <c r="AG97" s="24"/>
      <c r="AH97" s="22"/>
      <c r="AI97" s="23"/>
      <c r="AJ97" s="23"/>
      <c r="AK97" s="24"/>
      <c r="AL97" s="25"/>
    </row>
    <row r="98" spans="1:41" x14ac:dyDescent="0.25">
      <c r="A98" s="26"/>
      <c r="B98" s="56">
        <v>0.1666</v>
      </c>
      <c r="C98" s="56"/>
      <c r="D98" s="56"/>
      <c r="E98" s="56"/>
      <c r="F98" s="56">
        <v>0.1666</v>
      </c>
      <c r="G98" s="56"/>
      <c r="H98" s="56"/>
      <c r="I98" s="56"/>
      <c r="J98" s="56">
        <v>0.16669999999999999</v>
      </c>
      <c r="K98" s="56"/>
      <c r="L98" s="56"/>
      <c r="M98" s="56"/>
      <c r="N98" s="56">
        <v>0.16669999999999999</v>
      </c>
      <c r="O98" s="56"/>
      <c r="P98" s="56"/>
      <c r="Q98" s="56"/>
      <c r="R98" s="56">
        <v>0.16669999999999999</v>
      </c>
      <c r="S98" s="56"/>
      <c r="T98" s="56"/>
      <c r="U98" s="56"/>
      <c r="V98" s="56">
        <v>0.16669999999999999</v>
      </c>
      <c r="W98" s="56"/>
      <c r="X98" s="56"/>
      <c r="Y98" s="56"/>
      <c r="Z98" s="57"/>
      <c r="AA98" s="58"/>
      <c r="AB98" s="58"/>
      <c r="AC98" s="59"/>
      <c r="AD98" s="57"/>
      <c r="AE98" s="58"/>
      <c r="AF98" s="58"/>
      <c r="AG98" s="59"/>
      <c r="AH98" s="57"/>
      <c r="AI98" s="58"/>
      <c r="AJ98" s="58"/>
      <c r="AK98" s="59"/>
      <c r="AL98" s="27"/>
    </row>
    <row r="99" spans="1:41" x14ac:dyDescent="0.25">
      <c r="A99" s="26"/>
      <c r="B99" s="52">
        <f>ROUND(SUM(B98*$AL96),4)</f>
        <v>8935.6193000000003</v>
      </c>
      <c r="C99" s="52"/>
      <c r="D99" s="52"/>
      <c r="E99" s="52"/>
      <c r="F99" s="52">
        <f>ROUND(SUM(F98*$AL96),4)</f>
        <v>8935.6193000000003</v>
      </c>
      <c r="G99" s="52"/>
      <c r="H99" s="52"/>
      <c r="I99" s="52"/>
      <c r="J99" s="52">
        <f>ROUND(SUM(J98*$AL96),4)</f>
        <v>8940.9827999999998</v>
      </c>
      <c r="K99" s="52"/>
      <c r="L99" s="52"/>
      <c r="M99" s="52"/>
      <c r="N99" s="52">
        <f>ROUND(SUM(N98*$AL96),4)</f>
        <v>8940.9827999999998</v>
      </c>
      <c r="O99" s="52"/>
      <c r="P99" s="52"/>
      <c r="Q99" s="52"/>
      <c r="R99" s="52">
        <f>ROUND(SUM(R98*$AL96),4)</f>
        <v>8940.9827999999998</v>
      </c>
      <c r="S99" s="52"/>
      <c r="T99" s="52"/>
      <c r="U99" s="52"/>
      <c r="V99" s="52">
        <f>ROUND(SUM(V98*$AL96),4)</f>
        <v>8940.9827999999998</v>
      </c>
      <c r="W99" s="52"/>
      <c r="X99" s="52"/>
      <c r="Y99" s="52"/>
      <c r="Z99" s="53"/>
      <c r="AA99" s="54"/>
      <c r="AB99" s="54"/>
      <c r="AC99" s="55"/>
      <c r="AD99" s="53"/>
      <c r="AE99" s="54"/>
      <c r="AF99" s="54"/>
      <c r="AG99" s="55"/>
      <c r="AH99" s="53"/>
      <c r="AI99" s="54"/>
      <c r="AJ99" s="54"/>
      <c r="AK99" s="55"/>
      <c r="AL99" s="27"/>
    </row>
    <row r="100" spans="1:41" hidden="1" x14ac:dyDescent="0.25">
      <c r="A100" s="17" t="s">
        <v>31</v>
      </c>
      <c r="B100" s="60"/>
      <c r="C100" s="61"/>
      <c r="D100" s="61"/>
      <c r="E100" s="62"/>
      <c r="F100" s="63"/>
      <c r="G100" s="63"/>
      <c r="H100" s="63"/>
      <c r="I100" s="63"/>
      <c r="J100" s="64"/>
      <c r="K100" s="65"/>
      <c r="L100" s="65"/>
      <c r="M100" s="66"/>
      <c r="N100" s="64"/>
      <c r="O100" s="65"/>
      <c r="P100" s="65"/>
      <c r="Q100" s="66"/>
      <c r="R100" s="63"/>
      <c r="S100" s="63"/>
      <c r="T100" s="63"/>
      <c r="U100" s="63"/>
      <c r="V100" s="64"/>
      <c r="W100" s="65"/>
      <c r="X100" s="65"/>
      <c r="Y100" s="66"/>
      <c r="Z100" s="64"/>
      <c r="AA100" s="65"/>
      <c r="AB100" s="65"/>
      <c r="AC100" s="66"/>
      <c r="AD100" s="64"/>
      <c r="AE100" s="65"/>
      <c r="AF100" s="65"/>
      <c r="AG100" s="66"/>
      <c r="AH100" s="64"/>
      <c r="AI100" s="65"/>
      <c r="AJ100" s="65"/>
      <c r="AK100" s="66"/>
      <c r="AL100" s="39"/>
    </row>
    <row r="101" spans="1:41" hidden="1" x14ac:dyDescent="0.25">
      <c r="A101" s="18"/>
      <c r="B101" s="19"/>
      <c r="C101" s="20"/>
      <c r="D101" s="20"/>
      <c r="E101" s="21"/>
      <c r="F101" s="22"/>
      <c r="G101" s="23"/>
      <c r="H101" s="23"/>
      <c r="I101" s="24"/>
      <c r="J101" s="22"/>
      <c r="K101" s="23"/>
      <c r="L101" s="23"/>
      <c r="M101" s="24"/>
      <c r="N101" s="22"/>
      <c r="O101" s="23"/>
      <c r="P101" s="23"/>
      <c r="Q101" s="24"/>
      <c r="R101" s="19"/>
      <c r="S101" s="20"/>
      <c r="T101" s="20"/>
      <c r="U101" s="21"/>
      <c r="V101" s="22"/>
      <c r="W101" s="23"/>
      <c r="X101" s="23"/>
      <c r="Y101" s="24"/>
      <c r="Z101" s="22"/>
      <c r="AA101" s="23"/>
      <c r="AB101" s="23"/>
      <c r="AC101" s="24"/>
      <c r="AD101" s="22"/>
      <c r="AE101" s="23"/>
      <c r="AF101" s="23"/>
      <c r="AG101" s="24"/>
      <c r="AH101" s="22"/>
      <c r="AI101" s="23"/>
      <c r="AJ101" s="23"/>
      <c r="AK101" s="24"/>
      <c r="AL101" s="25"/>
    </row>
    <row r="102" spans="1:41" hidden="1" x14ac:dyDescent="0.25">
      <c r="A102" s="26"/>
      <c r="B102" s="56">
        <v>0</v>
      </c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>
        <v>0</v>
      </c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27"/>
      <c r="AO102" s="30"/>
    </row>
    <row r="103" spans="1:41" hidden="1" x14ac:dyDescent="0.25">
      <c r="A103" s="26"/>
      <c r="B103" s="52">
        <f>ROUND(SUM(B102*$AL100),4)</f>
        <v>0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>
        <f>ROUND(SUM(R102*$AL100),4)</f>
        <v>0</v>
      </c>
      <c r="S103" s="52"/>
      <c r="T103" s="52"/>
      <c r="U103" s="52"/>
      <c r="V103" s="52"/>
      <c r="W103" s="52"/>
      <c r="X103" s="52"/>
      <c r="Y103" s="52"/>
      <c r="Z103" s="53"/>
      <c r="AA103" s="54"/>
      <c r="AB103" s="54"/>
      <c r="AC103" s="55"/>
      <c r="AD103" s="53"/>
      <c r="AE103" s="54"/>
      <c r="AF103" s="54"/>
      <c r="AG103" s="55"/>
      <c r="AH103" s="53"/>
      <c r="AI103" s="54"/>
      <c r="AJ103" s="54"/>
      <c r="AK103" s="55"/>
      <c r="AL103" s="27"/>
    </row>
    <row r="104" spans="1:41" hidden="1" x14ac:dyDescent="0.25">
      <c r="A104" s="17" t="s">
        <v>40</v>
      </c>
      <c r="B104" s="60"/>
      <c r="C104" s="61"/>
      <c r="D104" s="61"/>
      <c r="E104" s="62"/>
      <c r="F104" s="63"/>
      <c r="G104" s="63"/>
      <c r="H104" s="63"/>
      <c r="I104" s="63"/>
      <c r="J104" s="64"/>
      <c r="K104" s="65"/>
      <c r="L104" s="65"/>
      <c r="M104" s="66"/>
      <c r="N104" s="64"/>
      <c r="O104" s="65"/>
      <c r="P104" s="65"/>
      <c r="Q104" s="66"/>
      <c r="R104" s="63"/>
      <c r="S104" s="63"/>
      <c r="T104" s="63"/>
      <c r="U104" s="63"/>
      <c r="V104" s="64"/>
      <c r="W104" s="65"/>
      <c r="X104" s="65"/>
      <c r="Y104" s="66"/>
      <c r="Z104" s="64"/>
      <c r="AA104" s="65"/>
      <c r="AB104" s="65"/>
      <c r="AC104" s="66"/>
      <c r="AD104" s="64"/>
      <c r="AE104" s="65"/>
      <c r="AF104" s="65"/>
      <c r="AG104" s="66"/>
      <c r="AH104" s="64"/>
      <c r="AI104" s="65"/>
      <c r="AJ104" s="65"/>
      <c r="AK104" s="66"/>
      <c r="AL104" s="39"/>
    </row>
    <row r="105" spans="1:41" hidden="1" x14ac:dyDescent="0.25">
      <c r="A105" s="18"/>
      <c r="B105" s="19"/>
      <c r="C105" s="20"/>
      <c r="D105" s="20"/>
      <c r="E105" s="21"/>
      <c r="F105" s="22"/>
      <c r="G105" s="23"/>
      <c r="H105" s="23"/>
      <c r="I105" s="24"/>
      <c r="J105" s="22"/>
      <c r="K105" s="23"/>
      <c r="L105" s="23"/>
      <c r="M105" s="24"/>
      <c r="N105" s="22"/>
      <c r="O105" s="23"/>
      <c r="P105" s="23"/>
      <c r="Q105" s="24"/>
      <c r="R105" s="22"/>
      <c r="S105" s="23"/>
      <c r="T105" s="23"/>
      <c r="U105" s="24"/>
      <c r="V105" s="22"/>
      <c r="W105" s="23"/>
      <c r="X105" s="23"/>
      <c r="Y105" s="24"/>
      <c r="Z105" s="22"/>
      <c r="AA105" s="23"/>
      <c r="AB105" s="23"/>
      <c r="AC105" s="24"/>
      <c r="AD105" s="22"/>
      <c r="AE105" s="23"/>
      <c r="AF105" s="23"/>
      <c r="AG105" s="24"/>
      <c r="AH105" s="22"/>
      <c r="AI105" s="23"/>
      <c r="AJ105" s="23"/>
      <c r="AK105" s="24"/>
      <c r="AL105" s="25"/>
    </row>
    <row r="106" spans="1:41" hidden="1" x14ac:dyDescent="0.25">
      <c r="A106" s="26"/>
      <c r="B106" s="56">
        <v>0</v>
      </c>
      <c r="C106" s="56"/>
      <c r="D106" s="56"/>
      <c r="E106" s="56"/>
      <c r="F106" s="56">
        <v>0</v>
      </c>
      <c r="G106" s="56"/>
      <c r="H106" s="56"/>
      <c r="I106" s="56"/>
      <c r="J106" s="56">
        <v>0</v>
      </c>
      <c r="K106" s="56"/>
      <c r="L106" s="56"/>
      <c r="M106" s="56"/>
      <c r="N106" s="56">
        <v>0</v>
      </c>
      <c r="O106" s="56"/>
      <c r="P106" s="56"/>
      <c r="Q106" s="56"/>
      <c r="R106" s="56">
        <v>0</v>
      </c>
      <c r="S106" s="56"/>
      <c r="T106" s="56"/>
      <c r="U106" s="56"/>
      <c r="V106" s="56">
        <v>0</v>
      </c>
      <c r="W106" s="56"/>
      <c r="X106" s="56"/>
      <c r="Y106" s="56"/>
      <c r="Z106" s="57"/>
      <c r="AA106" s="58"/>
      <c r="AB106" s="58"/>
      <c r="AC106" s="59"/>
      <c r="AD106" s="57"/>
      <c r="AE106" s="58"/>
      <c r="AF106" s="58"/>
      <c r="AG106" s="59"/>
      <c r="AH106" s="57"/>
      <c r="AI106" s="58"/>
      <c r="AJ106" s="58"/>
      <c r="AK106" s="59"/>
      <c r="AL106" s="27"/>
    </row>
    <row r="107" spans="1:41" hidden="1" x14ac:dyDescent="0.25">
      <c r="A107" s="26"/>
      <c r="B107" s="52">
        <f>ROUND(SUM(B106*$AL104),4)</f>
        <v>0</v>
      </c>
      <c r="C107" s="52"/>
      <c r="D107" s="52"/>
      <c r="E107" s="52"/>
      <c r="F107" s="52">
        <f>ROUND(SUM(F106*$AL104),4)</f>
        <v>0</v>
      </c>
      <c r="G107" s="52"/>
      <c r="H107" s="52"/>
      <c r="I107" s="52"/>
      <c r="J107" s="52">
        <f>ROUND(SUM(J106*$AL104),4)</f>
        <v>0</v>
      </c>
      <c r="K107" s="52"/>
      <c r="L107" s="52"/>
      <c r="M107" s="52"/>
      <c r="N107" s="52">
        <f>ROUND(SUM(N106*$AL104),4)</f>
        <v>0</v>
      </c>
      <c r="O107" s="52"/>
      <c r="P107" s="52"/>
      <c r="Q107" s="52"/>
      <c r="R107" s="52">
        <f>ROUND(SUM(R106*$AL104),4)</f>
        <v>0</v>
      </c>
      <c r="S107" s="52"/>
      <c r="T107" s="52"/>
      <c r="U107" s="52"/>
      <c r="V107" s="52">
        <f>ROUND(SUM(V106*$AL104),4)</f>
        <v>0</v>
      </c>
      <c r="W107" s="52"/>
      <c r="X107" s="52"/>
      <c r="Y107" s="52"/>
      <c r="Z107" s="53"/>
      <c r="AA107" s="54"/>
      <c r="AB107" s="54"/>
      <c r="AC107" s="55"/>
      <c r="AD107" s="53"/>
      <c r="AE107" s="54"/>
      <c r="AF107" s="54"/>
      <c r="AG107" s="55"/>
      <c r="AH107" s="53"/>
      <c r="AI107" s="54"/>
      <c r="AJ107" s="54"/>
      <c r="AK107" s="55"/>
      <c r="AL107" s="27"/>
    </row>
    <row r="108" spans="1:41" hidden="1" x14ac:dyDescent="0.25">
      <c r="A108" s="17" t="s">
        <v>41</v>
      </c>
      <c r="B108" s="60"/>
      <c r="C108" s="61"/>
      <c r="D108" s="61"/>
      <c r="E108" s="62"/>
      <c r="F108" s="63"/>
      <c r="G108" s="63"/>
      <c r="H108" s="63"/>
      <c r="I108" s="63"/>
      <c r="J108" s="64"/>
      <c r="K108" s="65"/>
      <c r="L108" s="65"/>
      <c r="M108" s="66"/>
      <c r="N108" s="64"/>
      <c r="O108" s="65"/>
      <c r="P108" s="65"/>
      <c r="Q108" s="66"/>
      <c r="R108" s="63"/>
      <c r="S108" s="63"/>
      <c r="T108" s="63"/>
      <c r="U108" s="63"/>
      <c r="V108" s="64"/>
      <c r="W108" s="65"/>
      <c r="X108" s="65"/>
      <c r="Y108" s="66"/>
      <c r="Z108" s="64"/>
      <c r="AA108" s="65"/>
      <c r="AB108" s="65"/>
      <c r="AC108" s="66"/>
      <c r="AD108" s="64"/>
      <c r="AE108" s="65"/>
      <c r="AF108" s="65"/>
      <c r="AG108" s="66"/>
      <c r="AH108" s="64"/>
      <c r="AI108" s="65"/>
      <c r="AJ108" s="65"/>
      <c r="AK108" s="66"/>
      <c r="AL108" s="39"/>
    </row>
    <row r="109" spans="1:41" hidden="1" x14ac:dyDescent="0.25">
      <c r="A109" s="18"/>
      <c r="B109" s="19"/>
      <c r="C109" s="20"/>
      <c r="D109" s="20"/>
      <c r="E109" s="21"/>
      <c r="F109" s="22"/>
      <c r="G109" s="23"/>
      <c r="H109" s="23"/>
      <c r="I109" s="24"/>
      <c r="J109" s="22"/>
      <c r="K109" s="23"/>
      <c r="L109" s="23"/>
      <c r="M109" s="24"/>
      <c r="N109" s="22"/>
      <c r="O109" s="23"/>
      <c r="P109" s="23"/>
      <c r="Q109" s="24"/>
      <c r="R109" s="22"/>
      <c r="S109" s="23"/>
      <c r="T109" s="23"/>
      <c r="U109" s="24"/>
      <c r="V109" s="22"/>
      <c r="W109" s="23"/>
      <c r="X109" s="23"/>
      <c r="Y109" s="24"/>
      <c r="Z109" s="22"/>
      <c r="AA109" s="23"/>
      <c r="AB109" s="23"/>
      <c r="AC109" s="24"/>
      <c r="AD109" s="22"/>
      <c r="AE109" s="23"/>
      <c r="AF109" s="23"/>
      <c r="AG109" s="24"/>
      <c r="AH109" s="22"/>
      <c r="AI109" s="23"/>
      <c r="AJ109" s="23"/>
      <c r="AK109" s="24"/>
      <c r="AL109" s="25"/>
    </row>
    <row r="110" spans="1:41" hidden="1" x14ac:dyDescent="0.25">
      <c r="A110" s="26"/>
      <c r="B110" s="56">
        <v>0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27"/>
      <c r="AO110" s="30"/>
    </row>
    <row r="111" spans="1:41" hidden="1" x14ac:dyDescent="0.25">
      <c r="A111" s="26"/>
      <c r="B111" s="52">
        <f>ROUND(SUM(B110*$AL108),4)</f>
        <v>0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3"/>
      <c r="AA111" s="54"/>
      <c r="AB111" s="54"/>
      <c r="AC111" s="55"/>
      <c r="AD111" s="53"/>
      <c r="AE111" s="54"/>
      <c r="AF111" s="54"/>
      <c r="AG111" s="55"/>
      <c r="AH111" s="53"/>
      <c r="AI111" s="54"/>
      <c r="AJ111" s="54"/>
      <c r="AK111" s="55"/>
      <c r="AL111" s="27"/>
    </row>
    <row r="112" spans="1:41" hidden="1" x14ac:dyDescent="0.25">
      <c r="A112" s="31"/>
    </row>
    <row r="113" spans="1:38" x14ac:dyDescent="0.25">
      <c r="A113" s="33" t="s">
        <v>26</v>
      </c>
      <c r="B113" s="78"/>
      <c r="C113" s="79"/>
      <c r="D113" s="79"/>
      <c r="E113" s="80"/>
      <c r="F113" s="78"/>
      <c r="G113" s="79"/>
      <c r="H113" s="79"/>
      <c r="I113" s="80"/>
      <c r="J113" s="78"/>
      <c r="K113" s="79"/>
      <c r="L113" s="79"/>
      <c r="M113" s="80"/>
      <c r="N113" s="78"/>
      <c r="O113" s="79"/>
      <c r="P113" s="79"/>
      <c r="Q113" s="80"/>
      <c r="R113" s="78"/>
      <c r="S113" s="79"/>
      <c r="T113" s="79"/>
      <c r="U113" s="80"/>
      <c r="V113" s="78"/>
      <c r="W113" s="79"/>
      <c r="X113" s="79"/>
      <c r="Y113" s="80"/>
      <c r="Z113" s="78"/>
      <c r="AA113" s="79"/>
      <c r="AB113" s="79"/>
      <c r="AC113" s="80"/>
      <c r="AD113" s="78"/>
      <c r="AE113" s="79"/>
      <c r="AF113" s="79"/>
      <c r="AG113" s="80"/>
      <c r="AH113" s="78"/>
      <c r="AI113" s="79"/>
      <c r="AJ113" s="79"/>
      <c r="AK113" s="80"/>
      <c r="AL113" s="34"/>
    </row>
    <row r="114" spans="1:38" x14ac:dyDescent="0.25">
      <c r="A114" s="35" t="s">
        <v>27</v>
      </c>
      <c r="B114" s="75">
        <f>B11+B15+B19+B23+B27+B31+B39+B43+B47+B51+B55+B59+B63+B67+B71+B75+B83+B87+B91+B95+B99+B111+B35+B103+B107</f>
        <v>85794.256300000008</v>
      </c>
      <c r="C114" s="76"/>
      <c r="D114" s="76"/>
      <c r="E114" s="77"/>
      <c r="F114" s="75">
        <f t="shared" ref="F114" si="8">F11+F15+F19+F23+F27+F31+F39+F43+F47+F51+F55+F59+F63+F67+F71+F75+F83+F87+F91+F95+F99+F111+F35+F103+F107</f>
        <v>108313.78620000002</v>
      </c>
      <c r="G114" s="76"/>
      <c r="H114" s="76"/>
      <c r="I114" s="77"/>
      <c r="J114" s="75">
        <f t="shared" ref="J114" si="9">J11+J15+J19+J23+J27+J31+J39+J43+J47+J51+J55+J59+J63+J67+J71+J75+J83+J87+J91+J95+J99+J111+J35+J103+J107</f>
        <v>111020.9767</v>
      </c>
      <c r="K114" s="76"/>
      <c r="L114" s="76"/>
      <c r="M114" s="77"/>
      <c r="N114" s="75">
        <f t="shared" ref="N114" si="10">N11+N15+N19+N23+N27+N31+N39+N43+N47+N51+N55+N59+N63+N67+N71+N75+N83+N87+N91+N95+N99+N111+N35+N103+N107</f>
        <v>95947.341199999995</v>
      </c>
      <c r="O114" s="76"/>
      <c r="P114" s="76"/>
      <c r="Q114" s="77"/>
      <c r="R114" s="75">
        <f>R11+R15+R19+R23+R27+R31+R39+R43+R47+R51+R55+R59+R63+R67+R71+R75+R83+R87+R91+R95+R99+R111+R35+R103+R107+R79</f>
        <v>64586.818199999994</v>
      </c>
      <c r="S114" s="76"/>
      <c r="T114" s="76"/>
      <c r="U114" s="77"/>
      <c r="V114" s="75">
        <f>V11+V15+V19+V23+V27+V31+V39+V43+V47+V51+V55+V59+V63+V67+V71+V75+V83+V87+V91+V95+V99+V111+V35+V103+V107+V79</f>
        <v>39004.4712</v>
      </c>
      <c r="W114" s="76"/>
      <c r="X114" s="76"/>
      <c r="Y114" s="77"/>
      <c r="Z114" s="53"/>
      <c r="AA114" s="54"/>
      <c r="AB114" s="54"/>
      <c r="AC114" s="55"/>
      <c r="AD114" s="53"/>
      <c r="AE114" s="54"/>
      <c r="AF114" s="54"/>
      <c r="AG114" s="55"/>
      <c r="AH114" s="53"/>
      <c r="AI114" s="54"/>
      <c r="AJ114" s="54"/>
      <c r="AK114" s="55"/>
      <c r="AL114" s="39">
        <f>SUM(AL8:AL113)</f>
        <v>504667.65</v>
      </c>
    </row>
    <row r="115" spans="1:38" x14ac:dyDescent="0.25">
      <c r="A115" s="35" t="s">
        <v>28</v>
      </c>
      <c r="B115" s="75">
        <f>B114</f>
        <v>85794.256300000008</v>
      </c>
      <c r="C115" s="76"/>
      <c r="D115" s="76"/>
      <c r="E115" s="77"/>
      <c r="F115" s="75">
        <f>B115+F114</f>
        <v>194108.04250000004</v>
      </c>
      <c r="G115" s="76"/>
      <c r="H115" s="76"/>
      <c r="I115" s="77"/>
      <c r="J115" s="75">
        <f t="shared" ref="J115" si="11">F115+J114</f>
        <v>305129.01920000004</v>
      </c>
      <c r="K115" s="76"/>
      <c r="L115" s="76"/>
      <c r="M115" s="77"/>
      <c r="N115" s="75">
        <f t="shared" ref="N115" si="12">J115+N114</f>
        <v>401076.36040000001</v>
      </c>
      <c r="O115" s="76"/>
      <c r="P115" s="76"/>
      <c r="Q115" s="77"/>
      <c r="R115" s="75">
        <f t="shared" ref="R115" si="13">N115+R114</f>
        <v>465663.17859999998</v>
      </c>
      <c r="S115" s="76"/>
      <c r="T115" s="76"/>
      <c r="U115" s="77"/>
      <c r="V115" s="75">
        <f t="shared" ref="V115" si="14">R115+V114</f>
        <v>504667.64980000001</v>
      </c>
      <c r="W115" s="76"/>
      <c r="X115" s="76"/>
      <c r="Y115" s="77"/>
      <c r="Z115" s="53"/>
      <c r="AA115" s="54"/>
      <c r="AB115" s="54"/>
      <c r="AC115" s="55"/>
      <c r="AD115" s="53"/>
      <c r="AE115" s="54"/>
      <c r="AF115" s="54"/>
      <c r="AG115" s="55"/>
      <c r="AH115" s="53"/>
      <c r="AI115" s="54"/>
      <c r="AJ115" s="54"/>
      <c r="AK115" s="55"/>
      <c r="AL115" s="36"/>
    </row>
    <row r="116" spans="1:38" x14ac:dyDescent="0.25">
      <c r="A116" s="35" t="s">
        <v>29</v>
      </c>
      <c r="B116" s="69">
        <f>B114/$AL$114</f>
        <v>0.1700014976192748</v>
      </c>
      <c r="C116" s="70"/>
      <c r="D116" s="70"/>
      <c r="E116" s="71"/>
      <c r="F116" s="69">
        <f t="shared" ref="F116" si="15">F114/$AL$114</f>
        <v>0.21462399303779431</v>
      </c>
      <c r="G116" s="70"/>
      <c r="H116" s="70"/>
      <c r="I116" s="71"/>
      <c r="J116" s="69">
        <f t="shared" ref="J116" si="16">J114/$AL$114</f>
        <v>0.21998829665424363</v>
      </c>
      <c r="K116" s="70"/>
      <c r="L116" s="70"/>
      <c r="M116" s="71"/>
      <c r="N116" s="69">
        <f t="shared" ref="N116" si="17">N114/$AL$114</f>
        <v>0.1901198565035821</v>
      </c>
      <c r="O116" s="70"/>
      <c r="P116" s="70"/>
      <c r="Q116" s="71"/>
      <c r="R116" s="69">
        <f t="shared" ref="R116" si="18">R114/$AL$114</f>
        <v>0.12797891483632839</v>
      </c>
      <c r="S116" s="70"/>
      <c r="T116" s="70"/>
      <c r="U116" s="71"/>
      <c r="V116" s="69">
        <f t="shared" ref="V116" si="19">V114/$AL$114</f>
        <v>7.7287440952476347E-2</v>
      </c>
      <c r="W116" s="70"/>
      <c r="X116" s="70"/>
      <c r="Y116" s="71"/>
      <c r="Z116" s="57"/>
      <c r="AA116" s="58"/>
      <c r="AB116" s="58"/>
      <c r="AC116" s="59"/>
      <c r="AD116" s="57"/>
      <c r="AE116" s="58"/>
      <c r="AF116" s="58"/>
      <c r="AG116" s="59"/>
      <c r="AH116" s="57"/>
      <c r="AI116" s="58"/>
      <c r="AJ116" s="58"/>
      <c r="AK116" s="59"/>
      <c r="AL116" s="37"/>
    </row>
    <row r="117" spans="1:38" x14ac:dyDescent="0.25">
      <c r="A117" s="35" t="s">
        <v>30</v>
      </c>
      <c r="B117" s="69">
        <f>B116</f>
        <v>0.1700014976192748</v>
      </c>
      <c r="C117" s="70"/>
      <c r="D117" s="70"/>
      <c r="E117" s="71"/>
      <c r="F117" s="69">
        <f>B117+F116</f>
        <v>0.38462549065706908</v>
      </c>
      <c r="G117" s="70"/>
      <c r="H117" s="70"/>
      <c r="I117" s="71"/>
      <c r="J117" s="69">
        <f>F117+J116</f>
        <v>0.60461378731131266</v>
      </c>
      <c r="K117" s="70"/>
      <c r="L117" s="70"/>
      <c r="M117" s="71"/>
      <c r="N117" s="69">
        <f>J117+N116</f>
        <v>0.79473364381489475</v>
      </c>
      <c r="O117" s="70"/>
      <c r="P117" s="70"/>
      <c r="Q117" s="71"/>
      <c r="R117" s="69">
        <f>N117+R116</f>
        <v>0.92271255865122315</v>
      </c>
      <c r="S117" s="70"/>
      <c r="T117" s="70"/>
      <c r="U117" s="71"/>
      <c r="V117" s="69">
        <f>R117+V116</f>
        <v>0.99999999960369945</v>
      </c>
      <c r="W117" s="70"/>
      <c r="X117" s="70"/>
      <c r="Y117" s="71"/>
      <c r="Z117" s="72"/>
      <c r="AA117" s="73"/>
      <c r="AB117" s="73"/>
      <c r="AC117" s="74"/>
      <c r="AD117" s="72"/>
      <c r="AE117" s="73"/>
      <c r="AF117" s="73"/>
      <c r="AG117" s="74"/>
      <c r="AH117" s="72"/>
      <c r="AI117" s="73"/>
      <c r="AJ117" s="73"/>
      <c r="AK117" s="74"/>
      <c r="AL117" s="38"/>
    </row>
    <row r="119" spans="1:38" x14ac:dyDescent="0.25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</row>
    <row r="121" spans="1:38" x14ac:dyDescent="0.25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</row>
  </sheetData>
  <mergeCells count="771">
    <mergeCell ref="V79:Y79"/>
    <mergeCell ref="Z79:AC79"/>
    <mergeCell ref="B76:E76"/>
    <mergeCell ref="F76:I76"/>
    <mergeCell ref="J76:M76"/>
    <mergeCell ref="N76:Q76"/>
    <mergeCell ref="R76:U76"/>
    <mergeCell ref="V76:Y76"/>
    <mergeCell ref="Z76:AC76"/>
    <mergeCell ref="Z8:AC8"/>
    <mergeCell ref="AD8:AG8"/>
    <mergeCell ref="AH8:AK8"/>
    <mergeCell ref="Z10:AC10"/>
    <mergeCell ref="AD10:AG10"/>
    <mergeCell ref="AH10:AK10"/>
    <mergeCell ref="AD79:AG79"/>
    <mergeCell ref="AH79:AK79"/>
    <mergeCell ref="B78:E78"/>
    <mergeCell ref="F78:I78"/>
    <mergeCell ref="J78:M78"/>
    <mergeCell ref="N78:Q78"/>
    <mergeCell ref="R78:U78"/>
    <mergeCell ref="V78:Y78"/>
    <mergeCell ref="Z78:AC78"/>
    <mergeCell ref="AD78:AG78"/>
    <mergeCell ref="AH78:AK78"/>
    <mergeCell ref="R73:U73"/>
    <mergeCell ref="V73:Y73"/>
    <mergeCell ref="B79:E79"/>
    <mergeCell ref="F79:I79"/>
    <mergeCell ref="J79:M79"/>
    <mergeCell ref="N79:Q79"/>
    <mergeCell ref="R79:U79"/>
    <mergeCell ref="B10:E10"/>
    <mergeCell ref="F10:I10"/>
    <mergeCell ref="J10:M10"/>
    <mergeCell ref="N10:Q10"/>
    <mergeCell ref="R10:U10"/>
    <mergeCell ref="V10:Y10"/>
    <mergeCell ref="AD76:AG76"/>
    <mergeCell ref="AH76:AK76"/>
    <mergeCell ref="B3:AL3"/>
    <mergeCell ref="B7:E7"/>
    <mergeCell ref="F7:I7"/>
    <mergeCell ref="J7:M7"/>
    <mergeCell ref="N7:Q7"/>
    <mergeCell ref="R7:U7"/>
    <mergeCell ref="V7:Y7"/>
    <mergeCell ref="Z7:AC7"/>
    <mergeCell ref="AD7:AG7"/>
    <mergeCell ref="AH7:AK7"/>
    <mergeCell ref="B8:E8"/>
    <mergeCell ref="F8:I8"/>
    <mergeCell ref="J8:M8"/>
    <mergeCell ref="N8:Q8"/>
    <mergeCell ref="R8:U8"/>
    <mergeCell ref="V8:Y8"/>
    <mergeCell ref="AD11:AG11"/>
    <mergeCell ref="AH11:AK11"/>
    <mergeCell ref="B12:E12"/>
    <mergeCell ref="F12:I12"/>
    <mergeCell ref="J12:M12"/>
    <mergeCell ref="N12:Q12"/>
    <mergeCell ref="R12:U12"/>
    <mergeCell ref="V12:Y12"/>
    <mergeCell ref="Z12:AC12"/>
    <mergeCell ref="AD12:AG12"/>
    <mergeCell ref="AH12:AK12"/>
    <mergeCell ref="B11:E11"/>
    <mergeCell ref="F11:I11"/>
    <mergeCell ref="J11:M11"/>
    <mergeCell ref="N11:Q11"/>
    <mergeCell ref="R11:U11"/>
    <mergeCell ref="V11:Y11"/>
    <mergeCell ref="Z11:AC11"/>
    <mergeCell ref="B14:E14"/>
    <mergeCell ref="F14:I14"/>
    <mergeCell ref="J14:M14"/>
    <mergeCell ref="N14:Q14"/>
    <mergeCell ref="R14:U14"/>
    <mergeCell ref="V14:Y14"/>
    <mergeCell ref="Z14:AC14"/>
    <mergeCell ref="AD14:AG14"/>
    <mergeCell ref="AH14:AK14"/>
    <mergeCell ref="Z15:AC15"/>
    <mergeCell ref="AD15:AG15"/>
    <mergeCell ref="AH15:AK15"/>
    <mergeCell ref="B16:E16"/>
    <mergeCell ref="F16:I16"/>
    <mergeCell ref="J16:M16"/>
    <mergeCell ref="N16:Q16"/>
    <mergeCell ref="R16:U16"/>
    <mergeCell ref="V16:Y16"/>
    <mergeCell ref="Z16:AC16"/>
    <mergeCell ref="B15:E15"/>
    <mergeCell ref="F15:I15"/>
    <mergeCell ref="J15:M15"/>
    <mergeCell ref="N15:Q15"/>
    <mergeCell ref="R15:U15"/>
    <mergeCell ref="V15:Y15"/>
    <mergeCell ref="AD16:AG16"/>
    <mergeCell ref="AH16:AK16"/>
    <mergeCell ref="B18:E18"/>
    <mergeCell ref="F18:I18"/>
    <mergeCell ref="J18:M18"/>
    <mergeCell ref="N18:Q18"/>
    <mergeCell ref="R18:U18"/>
    <mergeCell ref="V18:Y18"/>
    <mergeCell ref="Z18:AC18"/>
    <mergeCell ref="AD18:AG18"/>
    <mergeCell ref="AH18:AK18"/>
    <mergeCell ref="B19:E19"/>
    <mergeCell ref="F19:I19"/>
    <mergeCell ref="J19:M19"/>
    <mergeCell ref="N19:Q19"/>
    <mergeCell ref="R19:U19"/>
    <mergeCell ref="V19:Y19"/>
    <mergeCell ref="Z19:AC19"/>
    <mergeCell ref="AD19:AG19"/>
    <mergeCell ref="AH19:AK19"/>
    <mergeCell ref="Z20:AC20"/>
    <mergeCell ref="AD20:AG20"/>
    <mergeCell ref="AH20:AK20"/>
    <mergeCell ref="B22:E22"/>
    <mergeCell ref="F22:I22"/>
    <mergeCell ref="J22:M22"/>
    <mergeCell ref="N22:Q22"/>
    <mergeCell ref="R22:U22"/>
    <mergeCell ref="V22:Y22"/>
    <mergeCell ref="Z22:AC22"/>
    <mergeCell ref="B20:E20"/>
    <mergeCell ref="F20:I20"/>
    <mergeCell ref="J20:M20"/>
    <mergeCell ref="N20:Q20"/>
    <mergeCell ref="R20:U20"/>
    <mergeCell ref="V20:Y20"/>
    <mergeCell ref="AD22:AG22"/>
    <mergeCell ref="AH22:AK22"/>
    <mergeCell ref="B23:E23"/>
    <mergeCell ref="F23:I23"/>
    <mergeCell ref="J23:M23"/>
    <mergeCell ref="N23:Q23"/>
    <mergeCell ref="R23:U23"/>
    <mergeCell ref="V23:Y23"/>
    <mergeCell ref="Z23:AC23"/>
    <mergeCell ref="AD23:AG23"/>
    <mergeCell ref="AH23:AK23"/>
    <mergeCell ref="B24:E24"/>
    <mergeCell ref="F24:I24"/>
    <mergeCell ref="J24:M24"/>
    <mergeCell ref="N24:Q24"/>
    <mergeCell ref="R24:U24"/>
    <mergeCell ref="V24:Y24"/>
    <mergeCell ref="Z24:AC24"/>
    <mergeCell ref="AD24:AG24"/>
    <mergeCell ref="AH24:AK24"/>
    <mergeCell ref="Z26:AC26"/>
    <mergeCell ref="AD26:AG26"/>
    <mergeCell ref="AH26:AK26"/>
    <mergeCell ref="B27:E27"/>
    <mergeCell ref="F27:I27"/>
    <mergeCell ref="J27:M27"/>
    <mergeCell ref="N27:Q27"/>
    <mergeCell ref="R27:U27"/>
    <mergeCell ref="V27:Y27"/>
    <mergeCell ref="Z27:AC27"/>
    <mergeCell ref="B26:E26"/>
    <mergeCell ref="F26:I26"/>
    <mergeCell ref="J26:M26"/>
    <mergeCell ref="N26:Q26"/>
    <mergeCell ref="R26:U26"/>
    <mergeCell ref="V26:Y26"/>
    <mergeCell ref="AD27:AG27"/>
    <mergeCell ref="AH27:AK27"/>
    <mergeCell ref="B28:E28"/>
    <mergeCell ref="F28:I28"/>
    <mergeCell ref="J28:M28"/>
    <mergeCell ref="N28:Q28"/>
    <mergeCell ref="R28:U28"/>
    <mergeCell ref="V28:Y28"/>
    <mergeCell ref="Z28:AC28"/>
    <mergeCell ref="AD28:AG28"/>
    <mergeCell ref="AH28:AK28"/>
    <mergeCell ref="B30:E30"/>
    <mergeCell ref="F30:I30"/>
    <mergeCell ref="J30:M30"/>
    <mergeCell ref="N30:Q30"/>
    <mergeCell ref="R30:U30"/>
    <mergeCell ref="V30:Y30"/>
    <mergeCell ref="Z30:AC30"/>
    <mergeCell ref="AD30:AG30"/>
    <mergeCell ref="AH30:AK30"/>
    <mergeCell ref="Z31:AC31"/>
    <mergeCell ref="AD31:AG31"/>
    <mergeCell ref="AH31:AK31"/>
    <mergeCell ref="B32:E32"/>
    <mergeCell ref="F32:I32"/>
    <mergeCell ref="J32:M32"/>
    <mergeCell ref="N32:Q32"/>
    <mergeCell ref="R32:U32"/>
    <mergeCell ref="V32:Y32"/>
    <mergeCell ref="Z32:AC32"/>
    <mergeCell ref="B31:E31"/>
    <mergeCell ref="F31:I31"/>
    <mergeCell ref="J31:M31"/>
    <mergeCell ref="N31:Q31"/>
    <mergeCell ref="R31:U31"/>
    <mergeCell ref="V31:Y31"/>
    <mergeCell ref="AD32:AG32"/>
    <mergeCell ref="AH32:AK32"/>
    <mergeCell ref="B34:E34"/>
    <mergeCell ref="F34:I34"/>
    <mergeCell ref="J34:M34"/>
    <mergeCell ref="N34:Q34"/>
    <mergeCell ref="R34:U34"/>
    <mergeCell ref="V34:Y34"/>
    <mergeCell ref="Z34:AC34"/>
    <mergeCell ref="AD34:AG34"/>
    <mergeCell ref="AH34:AK34"/>
    <mergeCell ref="B35:E35"/>
    <mergeCell ref="F35:I35"/>
    <mergeCell ref="J35:M35"/>
    <mergeCell ref="N35:Q35"/>
    <mergeCell ref="R35:U35"/>
    <mergeCell ref="V35:Y35"/>
    <mergeCell ref="Z35:AC35"/>
    <mergeCell ref="AD35:AG35"/>
    <mergeCell ref="AH35:AK35"/>
    <mergeCell ref="Z36:AC36"/>
    <mergeCell ref="AD36:AG36"/>
    <mergeCell ref="AH36:AK36"/>
    <mergeCell ref="B38:E38"/>
    <mergeCell ref="F38:I38"/>
    <mergeCell ref="J38:M38"/>
    <mergeCell ref="N38:Q38"/>
    <mergeCell ref="R38:U38"/>
    <mergeCell ref="V38:Y38"/>
    <mergeCell ref="Z38:AC38"/>
    <mergeCell ref="B36:E36"/>
    <mergeCell ref="F36:I36"/>
    <mergeCell ref="J36:M36"/>
    <mergeCell ref="N36:Q36"/>
    <mergeCell ref="R36:U36"/>
    <mergeCell ref="V36:Y36"/>
    <mergeCell ref="AD38:AG38"/>
    <mergeCell ref="AH38:AK38"/>
    <mergeCell ref="B39:E39"/>
    <mergeCell ref="F39:I39"/>
    <mergeCell ref="J39:M39"/>
    <mergeCell ref="N39:Q39"/>
    <mergeCell ref="R39:U39"/>
    <mergeCell ref="V39:Y39"/>
    <mergeCell ref="Z39:AC39"/>
    <mergeCell ref="AD39:AG39"/>
    <mergeCell ref="AH39:AK39"/>
    <mergeCell ref="B40:E40"/>
    <mergeCell ref="F40:I40"/>
    <mergeCell ref="J40:M40"/>
    <mergeCell ref="N40:Q40"/>
    <mergeCell ref="R40:U40"/>
    <mergeCell ref="V40:Y40"/>
    <mergeCell ref="Z40:AC40"/>
    <mergeCell ref="AD40:AG40"/>
    <mergeCell ref="AH40:AK40"/>
    <mergeCell ref="Z42:AC42"/>
    <mergeCell ref="AD42:AG42"/>
    <mergeCell ref="AH42:AK42"/>
    <mergeCell ref="B43:E43"/>
    <mergeCell ref="F43:I43"/>
    <mergeCell ref="J43:M43"/>
    <mergeCell ref="N43:Q43"/>
    <mergeCell ref="R43:U43"/>
    <mergeCell ref="V43:Y43"/>
    <mergeCell ref="Z43:AC43"/>
    <mergeCell ref="B42:E42"/>
    <mergeCell ref="F42:I42"/>
    <mergeCell ref="J42:M42"/>
    <mergeCell ref="N42:Q42"/>
    <mergeCell ref="R42:U42"/>
    <mergeCell ref="V42:Y42"/>
    <mergeCell ref="AD43:AG43"/>
    <mergeCell ref="AH43:AK43"/>
    <mergeCell ref="B44:E44"/>
    <mergeCell ref="F44:I44"/>
    <mergeCell ref="J44:M44"/>
    <mergeCell ref="N44:Q44"/>
    <mergeCell ref="R44:U44"/>
    <mergeCell ref="V44:Y44"/>
    <mergeCell ref="Z44:AC44"/>
    <mergeCell ref="AD44:AG44"/>
    <mergeCell ref="AH44:AK44"/>
    <mergeCell ref="B46:E46"/>
    <mergeCell ref="F46:I46"/>
    <mergeCell ref="J46:M46"/>
    <mergeCell ref="N46:Q46"/>
    <mergeCell ref="R46:U46"/>
    <mergeCell ref="V46:Y46"/>
    <mergeCell ref="Z46:AC46"/>
    <mergeCell ref="AD46:AG46"/>
    <mergeCell ref="AH46:AK46"/>
    <mergeCell ref="Z47:AC47"/>
    <mergeCell ref="AD47:AG47"/>
    <mergeCell ref="AH47:AK47"/>
    <mergeCell ref="B48:E48"/>
    <mergeCell ref="F48:I48"/>
    <mergeCell ref="J48:M48"/>
    <mergeCell ref="N48:Q48"/>
    <mergeCell ref="R48:U48"/>
    <mergeCell ref="V48:Y48"/>
    <mergeCell ref="Z48:AC48"/>
    <mergeCell ref="B47:E47"/>
    <mergeCell ref="F47:I47"/>
    <mergeCell ref="J47:M47"/>
    <mergeCell ref="N47:Q47"/>
    <mergeCell ref="R47:U47"/>
    <mergeCell ref="V47:Y47"/>
    <mergeCell ref="AD48:AG48"/>
    <mergeCell ref="AH48:AK48"/>
    <mergeCell ref="B50:E50"/>
    <mergeCell ref="F50:I50"/>
    <mergeCell ref="J50:M50"/>
    <mergeCell ref="N50:Q50"/>
    <mergeCell ref="R50:U50"/>
    <mergeCell ref="V50:Y50"/>
    <mergeCell ref="Z50:AC50"/>
    <mergeCell ref="AD50:AG50"/>
    <mergeCell ref="AH50:AK50"/>
    <mergeCell ref="B51:E51"/>
    <mergeCell ref="F51:I51"/>
    <mergeCell ref="J51:M51"/>
    <mergeCell ref="N51:Q51"/>
    <mergeCell ref="R51:U51"/>
    <mergeCell ref="V51:Y51"/>
    <mergeCell ref="Z51:AC51"/>
    <mergeCell ref="AD51:AG51"/>
    <mergeCell ref="AH51:AK51"/>
    <mergeCell ref="Z52:AC52"/>
    <mergeCell ref="AD52:AG52"/>
    <mergeCell ref="AH52:AK52"/>
    <mergeCell ref="B54:E54"/>
    <mergeCell ref="F54:I54"/>
    <mergeCell ref="J54:M54"/>
    <mergeCell ref="N54:Q54"/>
    <mergeCell ref="R54:U54"/>
    <mergeCell ref="V54:Y54"/>
    <mergeCell ref="Z54:AC54"/>
    <mergeCell ref="B52:E52"/>
    <mergeCell ref="F52:I52"/>
    <mergeCell ref="J52:M52"/>
    <mergeCell ref="N52:Q52"/>
    <mergeCell ref="R52:U52"/>
    <mergeCell ref="V52:Y52"/>
    <mergeCell ref="AD54:AG54"/>
    <mergeCell ref="AH54:AK54"/>
    <mergeCell ref="B55:E55"/>
    <mergeCell ref="F55:I55"/>
    <mergeCell ref="J55:M55"/>
    <mergeCell ref="N55:Q55"/>
    <mergeCell ref="R55:U55"/>
    <mergeCell ref="V55:Y55"/>
    <mergeCell ref="Z55:AC55"/>
    <mergeCell ref="AD55:AG55"/>
    <mergeCell ref="AH55:AK55"/>
    <mergeCell ref="B56:E56"/>
    <mergeCell ref="F56:I56"/>
    <mergeCell ref="J56:M56"/>
    <mergeCell ref="N56:Q56"/>
    <mergeCell ref="R56:U56"/>
    <mergeCell ref="V56:Y56"/>
    <mergeCell ref="Z56:AC56"/>
    <mergeCell ref="AD56:AG56"/>
    <mergeCell ref="AH56:AK56"/>
    <mergeCell ref="Z58:AC58"/>
    <mergeCell ref="AD58:AG58"/>
    <mergeCell ref="AH58:AK58"/>
    <mergeCell ref="B59:E59"/>
    <mergeCell ref="F59:I59"/>
    <mergeCell ref="J59:M59"/>
    <mergeCell ref="N59:Q59"/>
    <mergeCell ref="R59:U59"/>
    <mergeCell ref="V59:Y59"/>
    <mergeCell ref="Z59:AC59"/>
    <mergeCell ref="B58:E58"/>
    <mergeCell ref="F58:I58"/>
    <mergeCell ref="J58:M58"/>
    <mergeCell ref="N58:Q58"/>
    <mergeCell ref="R58:U58"/>
    <mergeCell ref="V58:Y58"/>
    <mergeCell ref="AD59:AG59"/>
    <mergeCell ref="AH59:AK59"/>
    <mergeCell ref="B60:E60"/>
    <mergeCell ref="F60:I60"/>
    <mergeCell ref="J60:M60"/>
    <mergeCell ref="N60:Q60"/>
    <mergeCell ref="R60:U60"/>
    <mergeCell ref="V60:Y60"/>
    <mergeCell ref="Z60:AC60"/>
    <mergeCell ref="AD60:AG60"/>
    <mergeCell ref="AH60:AK60"/>
    <mergeCell ref="B62:E62"/>
    <mergeCell ref="F62:I62"/>
    <mergeCell ref="J62:M62"/>
    <mergeCell ref="N62:Q62"/>
    <mergeCell ref="R62:U62"/>
    <mergeCell ref="V62:Y62"/>
    <mergeCell ref="Z62:AC62"/>
    <mergeCell ref="AD62:AG62"/>
    <mergeCell ref="AH62:AK62"/>
    <mergeCell ref="Z63:AC63"/>
    <mergeCell ref="AD63:AG63"/>
    <mergeCell ref="AH63:AK63"/>
    <mergeCell ref="B64:E64"/>
    <mergeCell ref="F64:I64"/>
    <mergeCell ref="J64:M64"/>
    <mergeCell ref="N64:Q64"/>
    <mergeCell ref="R64:U64"/>
    <mergeCell ref="V64:Y64"/>
    <mergeCell ref="Z64:AC64"/>
    <mergeCell ref="B63:E63"/>
    <mergeCell ref="F63:I63"/>
    <mergeCell ref="J63:M63"/>
    <mergeCell ref="N63:Q63"/>
    <mergeCell ref="R63:U63"/>
    <mergeCell ref="V63:Y63"/>
    <mergeCell ref="AD64:AG64"/>
    <mergeCell ref="AH64:AK64"/>
    <mergeCell ref="B66:E66"/>
    <mergeCell ref="F66:I66"/>
    <mergeCell ref="J66:M66"/>
    <mergeCell ref="N66:Q66"/>
    <mergeCell ref="R66:U66"/>
    <mergeCell ref="V66:Y66"/>
    <mergeCell ref="Z66:AC66"/>
    <mergeCell ref="AD66:AG66"/>
    <mergeCell ref="AH66:AK66"/>
    <mergeCell ref="B67:E67"/>
    <mergeCell ref="F67:I67"/>
    <mergeCell ref="J67:M67"/>
    <mergeCell ref="N67:Q67"/>
    <mergeCell ref="R67:U67"/>
    <mergeCell ref="V67:Y67"/>
    <mergeCell ref="Z67:AC67"/>
    <mergeCell ref="AD67:AG67"/>
    <mergeCell ref="AH67:AK67"/>
    <mergeCell ref="Z68:AC68"/>
    <mergeCell ref="AD68:AG68"/>
    <mergeCell ref="AH68:AK68"/>
    <mergeCell ref="B70:E70"/>
    <mergeCell ref="F70:I70"/>
    <mergeCell ref="J70:M70"/>
    <mergeCell ref="N70:Q70"/>
    <mergeCell ref="R70:U70"/>
    <mergeCell ref="V70:Y70"/>
    <mergeCell ref="Z70:AC70"/>
    <mergeCell ref="B68:E68"/>
    <mergeCell ref="F68:I68"/>
    <mergeCell ref="J68:M68"/>
    <mergeCell ref="N68:Q68"/>
    <mergeCell ref="R68:U68"/>
    <mergeCell ref="V68:Y68"/>
    <mergeCell ref="AD70:AG70"/>
    <mergeCell ref="AH70:AK70"/>
    <mergeCell ref="B71:E71"/>
    <mergeCell ref="F71:I71"/>
    <mergeCell ref="J71:M71"/>
    <mergeCell ref="N71:Q71"/>
    <mergeCell ref="R71:U71"/>
    <mergeCell ref="V71:Y71"/>
    <mergeCell ref="Z71:AC71"/>
    <mergeCell ref="AD71:AG71"/>
    <mergeCell ref="AH71:AK71"/>
    <mergeCell ref="B72:E72"/>
    <mergeCell ref="F72:I72"/>
    <mergeCell ref="J72:M72"/>
    <mergeCell ref="N72:Q72"/>
    <mergeCell ref="R72:U72"/>
    <mergeCell ref="V72:Y72"/>
    <mergeCell ref="Z72:AC72"/>
    <mergeCell ref="AD72:AG72"/>
    <mergeCell ref="AH72:AK72"/>
    <mergeCell ref="AD74:AG74"/>
    <mergeCell ref="AH74:AK74"/>
    <mergeCell ref="B75:E75"/>
    <mergeCell ref="F75:I75"/>
    <mergeCell ref="J75:M75"/>
    <mergeCell ref="N75:Q75"/>
    <mergeCell ref="R75:U75"/>
    <mergeCell ref="V75:Y75"/>
    <mergeCell ref="Z75:AC75"/>
    <mergeCell ref="B74:E74"/>
    <mergeCell ref="F74:I74"/>
    <mergeCell ref="J74:M74"/>
    <mergeCell ref="N74:Q74"/>
    <mergeCell ref="R74:U74"/>
    <mergeCell ref="V74:Y74"/>
    <mergeCell ref="AD75:AG75"/>
    <mergeCell ref="AH75:AK75"/>
    <mergeCell ref="Z74:AC74"/>
    <mergeCell ref="B80:E80"/>
    <mergeCell ref="F80:I80"/>
    <mergeCell ref="J80:M80"/>
    <mergeCell ref="N80:Q80"/>
    <mergeCell ref="R80:U80"/>
    <mergeCell ref="V80:Y80"/>
    <mergeCell ref="Z80:AC80"/>
    <mergeCell ref="AD80:AG80"/>
    <mergeCell ref="AH80:AK80"/>
    <mergeCell ref="B82:E82"/>
    <mergeCell ref="F82:I82"/>
    <mergeCell ref="J82:M82"/>
    <mergeCell ref="N82:Q82"/>
    <mergeCell ref="R82:U82"/>
    <mergeCell ref="V82:Y82"/>
    <mergeCell ref="Z82:AC82"/>
    <mergeCell ref="AD82:AG82"/>
    <mergeCell ref="AH82:AK82"/>
    <mergeCell ref="Z83:AC83"/>
    <mergeCell ref="AD83:AG83"/>
    <mergeCell ref="AH83:AK83"/>
    <mergeCell ref="B84:E84"/>
    <mergeCell ref="F84:I84"/>
    <mergeCell ref="J84:M84"/>
    <mergeCell ref="N84:Q84"/>
    <mergeCell ref="R84:U84"/>
    <mergeCell ref="V84:Y84"/>
    <mergeCell ref="Z84:AC84"/>
    <mergeCell ref="B83:E83"/>
    <mergeCell ref="F83:I83"/>
    <mergeCell ref="J83:M83"/>
    <mergeCell ref="N83:Q83"/>
    <mergeCell ref="R83:U83"/>
    <mergeCell ref="V83:Y83"/>
    <mergeCell ref="AD84:AG84"/>
    <mergeCell ref="AH84:AK84"/>
    <mergeCell ref="B86:E86"/>
    <mergeCell ref="F86:I86"/>
    <mergeCell ref="J86:M86"/>
    <mergeCell ref="N86:Q86"/>
    <mergeCell ref="R86:U86"/>
    <mergeCell ref="V86:Y86"/>
    <mergeCell ref="Z86:AC86"/>
    <mergeCell ref="AD86:AG86"/>
    <mergeCell ref="AH86:AK86"/>
    <mergeCell ref="B87:E87"/>
    <mergeCell ref="F87:I87"/>
    <mergeCell ref="J87:M87"/>
    <mergeCell ref="N87:Q87"/>
    <mergeCell ref="R87:U87"/>
    <mergeCell ref="V87:Y87"/>
    <mergeCell ref="Z87:AC87"/>
    <mergeCell ref="AD87:AG87"/>
    <mergeCell ref="AH87:AK87"/>
    <mergeCell ref="Z88:AC88"/>
    <mergeCell ref="AD88:AG88"/>
    <mergeCell ref="AH88:AK88"/>
    <mergeCell ref="B90:E90"/>
    <mergeCell ref="F90:I90"/>
    <mergeCell ref="J90:M90"/>
    <mergeCell ref="N90:Q90"/>
    <mergeCell ref="R90:U90"/>
    <mergeCell ref="V90:Y90"/>
    <mergeCell ref="Z90:AC90"/>
    <mergeCell ref="B88:E88"/>
    <mergeCell ref="F88:I88"/>
    <mergeCell ref="J88:M88"/>
    <mergeCell ref="N88:Q88"/>
    <mergeCell ref="R88:U88"/>
    <mergeCell ref="V88:Y88"/>
    <mergeCell ref="AD90:AG90"/>
    <mergeCell ref="AH90:AK90"/>
    <mergeCell ref="B91:E91"/>
    <mergeCell ref="F91:I91"/>
    <mergeCell ref="J91:M91"/>
    <mergeCell ref="N91:Q91"/>
    <mergeCell ref="R91:U91"/>
    <mergeCell ref="V91:Y91"/>
    <mergeCell ref="Z91:AC91"/>
    <mergeCell ref="AD91:AG91"/>
    <mergeCell ref="AH91:AK91"/>
    <mergeCell ref="B92:E92"/>
    <mergeCell ref="F92:I92"/>
    <mergeCell ref="J92:M92"/>
    <mergeCell ref="N92:Q92"/>
    <mergeCell ref="R92:U92"/>
    <mergeCell ref="V92:Y92"/>
    <mergeCell ref="Z92:AC92"/>
    <mergeCell ref="AD92:AG92"/>
    <mergeCell ref="AH92:AK92"/>
    <mergeCell ref="Z94:AC94"/>
    <mergeCell ref="AD94:AG94"/>
    <mergeCell ref="AH94:AK94"/>
    <mergeCell ref="B95:E95"/>
    <mergeCell ref="F95:I95"/>
    <mergeCell ref="J95:M95"/>
    <mergeCell ref="N95:Q95"/>
    <mergeCell ref="R95:U95"/>
    <mergeCell ref="V95:Y95"/>
    <mergeCell ref="Z95:AC95"/>
    <mergeCell ref="B94:E94"/>
    <mergeCell ref="F94:I94"/>
    <mergeCell ref="J94:M94"/>
    <mergeCell ref="N94:Q94"/>
    <mergeCell ref="R94:U94"/>
    <mergeCell ref="V94:Y94"/>
    <mergeCell ref="AD95:AG95"/>
    <mergeCell ref="AH95:AK95"/>
    <mergeCell ref="B96:E96"/>
    <mergeCell ref="F96:I96"/>
    <mergeCell ref="J96:M96"/>
    <mergeCell ref="N96:Q96"/>
    <mergeCell ref="R96:U96"/>
    <mergeCell ref="V96:Y96"/>
    <mergeCell ref="Z96:AC96"/>
    <mergeCell ref="AD96:AG96"/>
    <mergeCell ref="AH96:AK96"/>
    <mergeCell ref="B98:E98"/>
    <mergeCell ref="F98:I98"/>
    <mergeCell ref="J98:M98"/>
    <mergeCell ref="N98:Q98"/>
    <mergeCell ref="R98:U98"/>
    <mergeCell ref="V98:Y98"/>
    <mergeCell ref="Z98:AC98"/>
    <mergeCell ref="AD98:AG98"/>
    <mergeCell ref="AH98:AK98"/>
    <mergeCell ref="B99:E99"/>
    <mergeCell ref="F99:I99"/>
    <mergeCell ref="J99:M99"/>
    <mergeCell ref="N99:Q99"/>
    <mergeCell ref="R99:U99"/>
    <mergeCell ref="V99:Y99"/>
    <mergeCell ref="Z99:AC99"/>
    <mergeCell ref="AD99:AG99"/>
    <mergeCell ref="AH99:AK99"/>
    <mergeCell ref="Z108:AC108"/>
    <mergeCell ref="AD108:AG108"/>
    <mergeCell ref="AH108:AK108"/>
    <mergeCell ref="B110:E110"/>
    <mergeCell ref="F110:I110"/>
    <mergeCell ref="J110:M110"/>
    <mergeCell ref="N110:Q110"/>
    <mergeCell ref="R110:U110"/>
    <mergeCell ref="V110:Y110"/>
    <mergeCell ref="Z110:AC110"/>
    <mergeCell ref="B108:E108"/>
    <mergeCell ref="F108:I108"/>
    <mergeCell ref="J108:M108"/>
    <mergeCell ref="N108:Q108"/>
    <mergeCell ref="R108:U108"/>
    <mergeCell ref="V108:Y108"/>
    <mergeCell ref="AD110:AG110"/>
    <mergeCell ref="AH110:AK110"/>
    <mergeCell ref="B111:E111"/>
    <mergeCell ref="F111:I111"/>
    <mergeCell ref="J111:M111"/>
    <mergeCell ref="N111:Q111"/>
    <mergeCell ref="R111:U111"/>
    <mergeCell ref="V111:Y111"/>
    <mergeCell ref="Z111:AC111"/>
    <mergeCell ref="AD111:AG111"/>
    <mergeCell ref="AH111:AK111"/>
    <mergeCell ref="B113:E113"/>
    <mergeCell ref="F113:I113"/>
    <mergeCell ref="J113:M113"/>
    <mergeCell ref="N113:Q113"/>
    <mergeCell ref="R113:U113"/>
    <mergeCell ref="V113:Y113"/>
    <mergeCell ref="Z113:AC113"/>
    <mergeCell ref="AD113:AG113"/>
    <mergeCell ref="AH113:AK113"/>
    <mergeCell ref="Z114:AC114"/>
    <mergeCell ref="AD114:AG114"/>
    <mergeCell ref="AH114:AK114"/>
    <mergeCell ref="B115:E115"/>
    <mergeCell ref="F115:I115"/>
    <mergeCell ref="J115:M115"/>
    <mergeCell ref="N115:Q115"/>
    <mergeCell ref="R115:U115"/>
    <mergeCell ref="V115:Y115"/>
    <mergeCell ref="Z115:AC115"/>
    <mergeCell ref="B114:E114"/>
    <mergeCell ref="F114:I114"/>
    <mergeCell ref="J114:M114"/>
    <mergeCell ref="N114:Q114"/>
    <mergeCell ref="R114:U114"/>
    <mergeCell ref="V114:Y114"/>
    <mergeCell ref="AD115:AG115"/>
    <mergeCell ref="AH115:AK115"/>
    <mergeCell ref="Z117:AC117"/>
    <mergeCell ref="AD117:AG117"/>
    <mergeCell ref="AH117:AK117"/>
    <mergeCell ref="B116:E116"/>
    <mergeCell ref="F116:I116"/>
    <mergeCell ref="J116:M116"/>
    <mergeCell ref="N116:Q116"/>
    <mergeCell ref="R116:U116"/>
    <mergeCell ref="V116:Y116"/>
    <mergeCell ref="Z116:AC116"/>
    <mergeCell ref="AD116:AG116"/>
    <mergeCell ref="AH116:AK116"/>
    <mergeCell ref="B100:E100"/>
    <mergeCell ref="F100:I100"/>
    <mergeCell ref="J100:M100"/>
    <mergeCell ref="N100:Q100"/>
    <mergeCell ref="R100:U100"/>
    <mergeCell ref="V100:Y100"/>
    <mergeCell ref="Z100:AC100"/>
    <mergeCell ref="AD100:AG100"/>
    <mergeCell ref="AH100:AK100"/>
    <mergeCell ref="Z103:AC103"/>
    <mergeCell ref="AD103:AG103"/>
    <mergeCell ref="AH103:AK103"/>
    <mergeCell ref="B102:E102"/>
    <mergeCell ref="F102:I102"/>
    <mergeCell ref="J102:M102"/>
    <mergeCell ref="N102:Q102"/>
    <mergeCell ref="R102:U102"/>
    <mergeCell ref="V102:Y102"/>
    <mergeCell ref="Z102:AC102"/>
    <mergeCell ref="AD102:AG102"/>
    <mergeCell ref="AH102:AK102"/>
    <mergeCell ref="B121:E121"/>
    <mergeCell ref="F121:I121"/>
    <mergeCell ref="J121:M121"/>
    <mergeCell ref="N121:Q121"/>
    <mergeCell ref="R121:U121"/>
    <mergeCell ref="V121:Y121"/>
    <mergeCell ref="B103:E103"/>
    <mergeCell ref="F103:I103"/>
    <mergeCell ref="J103:M103"/>
    <mergeCell ref="N103:Q103"/>
    <mergeCell ref="R103:U103"/>
    <mergeCell ref="V103:Y103"/>
    <mergeCell ref="B119:E119"/>
    <mergeCell ref="F119:I119"/>
    <mergeCell ref="J119:M119"/>
    <mergeCell ref="N119:Q119"/>
    <mergeCell ref="R119:U119"/>
    <mergeCell ref="V119:Y119"/>
    <mergeCell ref="B117:E117"/>
    <mergeCell ref="F117:I117"/>
    <mergeCell ref="J117:M117"/>
    <mergeCell ref="N117:Q117"/>
    <mergeCell ref="R117:U117"/>
    <mergeCell ref="V117:Y117"/>
    <mergeCell ref="B104:E104"/>
    <mergeCell ref="F104:I104"/>
    <mergeCell ref="J104:M104"/>
    <mergeCell ref="N104:Q104"/>
    <mergeCell ref="R104:U104"/>
    <mergeCell ref="V104:Y104"/>
    <mergeCell ref="Z104:AC104"/>
    <mergeCell ref="AD104:AG104"/>
    <mergeCell ref="AH104:AK104"/>
    <mergeCell ref="B106:E106"/>
    <mergeCell ref="F106:I106"/>
    <mergeCell ref="J106:M106"/>
    <mergeCell ref="N106:Q106"/>
    <mergeCell ref="R106:U106"/>
    <mergeCell ref="V106:Y106"/>
    <mergeCell ref="Z106:AC106"/>
    <mergeCell ref="AD106:AG106"/>
    <mergeCell ref="AH106:AK106"/>
    <mergeCell ref="B107:E107"/>
    <mergeCell ref="F107:I107"/>
    <mergeCell ref="J107:M107"/>
    <mergeCell ref="N107:Q107"/>
    <mergeCell ref="R107:U107"/>
    <mergeCell ref="V107:Y107"/>
    <mergeCell ref="Z107:AC107"/>
    <mergeCell ref="AD107:AG107"/>
    <mergeCell ref="AH107:AK107"/>
  </mergeCells>
  <conditionalFormatting sqref="AL8:AL9">
    <cfRule type="top10" priority="89" stopIfTrue="1" bottom="1" rank="1"/>
    <cfRule type="top10" priority="90" stopIfTrue="1" rank="1"/>
  </conditionalFormatting>
  <conditionalFormatting sqref="AL12:AL13">
    <cfRule type="top10" priority="87" stopIfTrue="1" bottom="1" rank="1"/>
    <cfRule type="top10" priority="88" stopIfTrue="1" rank="1"/>
  </conditionalFormatting>
  <conditionalFormatting sqref="AL16:AL17">
    <cfRule type="top10" priority="85" stopIfTrue="1" bottom="1" rank="1"/>
    <cfRule type="top10" priority="86" stopIfTrue="1" rank="1"/>
  </conditionalFormatting>
  <conditionalFormatting sqref="AL20:AL21">
    <cfRule type="top10" priority="83" stopIfTrue="1" bottom="1" rank="1"/>
    <cfRule type="top10" priority="84" stopIfTrue="1" rank="1"/>
  </conditionalFormatting>
  <conditionalFormatting sqref="AL24:AL25">
    <cfRule type="top10" priority="81" stopIfTrue="1" bottom="1" rank="1"/>
    <cfRule type="top10" priority="82" stopIfTrue="1" rank="1"/>
  </conditionalFormatting>
  <conditionalFormatting sqref="AL28:AL29">
    <cfRule type="top10" priority="79" stopIfTrue="1" bottom="1" rank="1"/>
    <cfRule type="top10" priority="80" stopIfTrue="1" rank="1"/>
  </conditionalFormatting>
  <conditionalFormatting sqref="AL32:AL35 AL37">
    <cfRule type="top10" priority="77" stopIfTrue="1" bottom="1" rank="1"/>
    <cfRule type="top10" priority="78" stopIfTrue="1" rank="1"/>
  </conditionalFormatting>
  <conditionalFormatting sqref="AL36">
    <cfRule type="top10" priority="45" stopIfTrue="1" bottom="1" rank="1"/>
    <cfRule type="top10" priority="46" stopIfTrue="1" rank="1"/>
  </conditionalFormatting>
  <conditionalFormatting sqref="AL40">
    <cfRule type="top10" priority="75" stopIfTrue="1" bottom="1" rank="1"/>
    <cfRule type="top10" priority="76" stopIfTrue="1" rank="1"/>
  </conditionalFormatting>
  <conditionalFormatting sqref="AL41:AL43">
    <cfRule type="top10" priority="7" stopIfTrue="1" bottom="1" rank="1"/>
    <cfRule type="top10" priority="8" stopIfTrue="1" rank="1"/>
  </conditionalFormatting>
  <conditionalFormatting sqref="AL44:AL45">
    <cfRule type="top10" priority="73" stopIfTrue="1" bottom="1" rank="1"/>
    <cfRule type="top10" priority="74" stopIfTrue="1" rank="1"/>
  </conditionalFormatting>
  <conditionalFormatting sqref="AL48:AL49">
    <cfRule type="top10" priority="71" stopIfTrue="1" bottom="1" rank="1"/>
    <cfRule type="top10" priority="72" stopIfTrue="1" rank="1"/>
  </conditionalFormatting>
  <conditionalFormatting sqref="AL52:AL53">
    <cfRule type="top10" priority="69" stopIfTrue="1" bottom="1" rank="1"/>
    <cfRule type="top10" priority="70" stopIfTrue="1" rank="1"/>
  </conditionalFormatting>
  <conditionalFormatting sqref="AL56:AL57">
    <cfRule type="top10" priority="41" stopIfTrue="1" bottom="1" rank="1"/>
    <cfRule type="top10" priority="42" stopIfTrue="1" rank="1"/>
  </conditionalFormatting>
  <conditionalFormatting sqref="AL60:AL61">
    <cfRule type="top10" priority="39" stopIfTrue="1" bottom="1" rank="1"/>
    <cfRule type="top10" priority="40" stopIfTrue="1" rank="1"/>
  </conditionalFormatting>
  <conditionalFormatting sqref="AL64:AL65">
    <cfRule type="top10" priority="37" stopIfTrue="1" bottom="1" rank="1"/>
    <cfRule type="top10" priority="38" stopIfTrue="1" rank="1"/>
  </conditionalFormatting>
  <conditionalFormatting sqref="AL68">
    <cfRule type="top10" priority="35" stopIfTrue="1" bottom="1" rank="1"/>
    <cfRule type="top10" priority="36" stopIfTrue="1" rank="1"/>
  </conditionalFormatting>
  <conditionalFormatting sqref="AL69">
    <cfRule type="top10" priority="5" stopIfTrue="1" bottom="1" rank="1"/>
    <cfRule type="top10" priority="6" stopIfTrue="1" rank="1"/>
  </conditionalFormatting>
  <conditionalFormatting sqref="AL72">
    <cfRule type="top10" priority="33" stopIfTrue="1" bottom="1" rank="1"/>
    <cfRule type="top10" priority="34" stopIfTrue="1" rank="1"/>
  </conditionalFormatting>
  <conditionalFormatting sqref="AL73">
    <cfRule type="top10" priority="11" stopIfTrue="1" bottom="1" rank="1"/>
    <cfRule type="top10" priority="12" stopIfTrue="1" rank="1"/>
  </conditionalFormatting>
  <conditionalFormatting sqref="AL80:AL81">
    <cfRule type="top10" priority="31" stopIfTrue="1" bottom="1" rank="1"/>
    <cfRule type="top10" priority="32" stopIfTrue="1" rank="1"/>
  </conditionalFormatting>
  <conditionalFormatting sqref="AL84:AL85">
    <cfRule type="top10" priority="29" stopIfTrue="1" bottom="1" rank="1"/>
    <cfRule type="top10" priority="30" stopIfTrue="1" rank="1"/>
  </conditionalFormatting>
  <conditionalFormatting sqref="AL88">
    <cfRule type="top10" priority="25" stopIfTrue="1" bottom="1" rank="1"/>
    <cfRule type="top10" priority="26" stopIfTrue="1" rank="1"/>
  </conditionalFormatting>
  <conditionalFormatting sqref="AL89">
    <cfRule type="top10" priority="27" stopIfTrue="1" bottom="1" rank="1"/>
    <cfRule type="top10" priority="28" stopIfTrue="1" rank="1"/>
  </conditionalFormatting>
  <conditionalFormatting sqref="AL92:AL93">
    <cfRule type="top10" priority="23" stopIfTrue="1" bottom="1" rank="1"/>
    <cfRule type="top10" priority="24" stopIfTrue="1" rank="1"/>
  </conditionalFormatting>
  <conditionalFormatting sqref="AL96">
    <cfRule type="top10" priority="19" stopIfTrue="1" bottom="1" rank="1"/>
    <cfRule type="top10" priority="20" stopIfTrue="1" rank="1"/>
  </conditionalFormatting>
  <conditionalFormatting sqref="AL97">
    <cfRule type="top10" priority="21" stopIfTrue="1" bottom="1" rank="1"/>
    <cfRule type="top10" priority="22" stopIfTrue="1" rank="1"/>
  </conditionalFormatting>
  <conditionalFormatting sqref="AL100:AL101">
    <cfRule type="top10" priority="17" stopIfTrue="1" bottom="1" rank="1"/>
    <cfRule type="top10" priority="18" stopIfTrue="1" rank="1"/>
  </conditionalFormatting>
  <conditionalFormatting sqref="AL104">
    <cfRule type="top10" priority="13" stopIfTrue="1" bottom="1" rank="1"/>
    <cfRule type="top10" priority="14" stopIfTrue="1" rank="1"/>
  </conditionalFormatting>
  <conditionalFormatting sqref="AL105">
    <cfRule type="top10" priority="15" stopIfTrue="1" bottom="1" rank="1"/>
    <cfRule type="top10" priority="16" stopIfTrue="1" rank="1"/>
  </conditionalFormatting>
  <conditionalFormatting sqref="AL108:AL109">
    <cfRule type="top10" priority="101" stopIfTrue="1" bottom="1" rank="1"/>
    <cfRule type="top10" priority="102" stopIfTrue="1" rank="1"/>
  </conditionalFormatting>
  <conditionalFormatting sqref="AL114">
    <cfRule type="top10" priority="97" stopIfTrue="1" bottom="1" rank="1"/>
    <cfRule type="top10" priority="98" stopIfTrue="1" rank="1"/>
  </conditionalFormatting>
  <conditionalFormatting sqref="AL76:AL77">
    <cfRule type="top10" priority="1" stopIfTrue="1" bottom="1" rank="1"/>
    <cfRule type="top10" priority="2" stopIfTrue="1" rank="1"/>
  </conditionalFormatting>
  <pageMargins left="0.511811024" right="0.511811024" top="0.78740157499999996" bottom="0.78740157499999996" header="0.31496062000000002" footer="0.31496062000000002"/>
  <pageSetup paperSize="9" scale="43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Bc Boa Vista</vt:lpstr>
      <vt:lpstr>'Bc Boa Vista'!Area_de_impressao</vt:lpstr>
    </vt:vector>
  </TitlesOfParts>
  <Company>EMPRESA INFORMATICA INFORMACAO MUN 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LAUSSANE EDUARDA DE SOUZA PRPS022321</dc:creator>
  <cp:lastModifiedBy>PRISCILA APARECIDA DE ALMEIDA SILVA UR000802</cp:lastModifiedBy>
  <cp:lastPrinted>2024-08-07T18:41:27Z</cp:lastPrinted>
  <dcterms:created xsi:type="dcterms:W3CDTF">2023-01-23T14:39:32Z</dcterms:created>
  <dcterms:modified xsi:type="dcterms:W3CDTF">2024-09-18T14:05:44Z</dcterms:modified>
</cp:coreProperties>
</file>