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920" windowHeight="10560"/>
  </bookViews>
  <sheets>
    <sheet name="L200368.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B9" i="1"/>
  <c r="F65"/>
  <c r="F64"/>
  <c r="F63"/>
  <c r="F62"/>
  <c r="F61"/>
  <c r="F60"/>
  <c r="F59"/>
  <c r="F56"/>
  <c r="F55"/>
  <c r="F54"/>
  <c r="F52"/>
  <c r="F51"/>
  <c r="F50"/>
  <c r="F49"/>
  <c r="F48"/>
  <c r="F46"/>
  <c r="F45"/>
  <c r="F44"/>
  <c r="F41"/>
  <c r="F40"/>
  <c r="F39"/>
  <c r="F38"/>
  <c r="F37"/>
  <c r="F36"/>
  <c r="F35"/>
  <c r="F34"/>
  <c r="F32"/>
  <c r="F31" s="1"/>
  <c r="F30"/>
  <c r="F29"/>
  <c r="F28"/>
  <c r="F27"/>
  <c r="F26"/>
  <c r="F25"/>
  <c r="F24"/>
  <c r="F23"/>
  <c r="F21"/>
  <c r="F20"/>
  <c r="F17"/>
  <c r="F16" s="1"/>
  <c r="F15" s="1"/>
  <c r="F58" l="1"/>
  <c r="F57" s="1"/>
  <c r="F53"/>
  <c r="F47"/>
  <c r="F43"/>
  <c r="F33"/>
  <c r="F22"/>
  <c r="F19"/>
  <c r="F42" l="1"/>
  <c r="F18"/>
</calcChain>
</file>

<file path=xl/sharedStrings.xml><?xml version="1.0" encoding="utf-8"?>
<sst xmlns="http://schemas.openxmlformats.org/spreadsheetml/2006/main" count="154" uniqueCount="121">
  <si>
    <t>30</t>
  </si>
  <si>
    <t>30.01</t>
  </si>
  <si>
    <t>30.01.01</t>
  </si>
  <si>
    <t>62</t>
  </si>
  <si>
    <t>62.01</t>
  </si>
  <si>
    <t>62.01.11</t>
  </si>
  <si>
    <t>62.01.16</t>
  </si>
  <si>
    <t>62.03</t>
  </si>
  <si>
    <t>62.03.04</t>
  </si>
  <si>
    <t>62.03.06</t>
  </si>
  <si>
    <t>62.03.07</t>
  </si>
  <si>
    <t>62.03.08</t>
  </si>
  <si>
    <t>62.03.22</t>
  </si>
  <si>
    <t>62.03.30</t>
  </si>
  <si>
    <t>62.03.31</t>
  </si>
  <si>
    <t>62.03.33</t>
  </si>
  <si>
    <t>62.04</t>
  </si>
  <si>
    <t>62.04.03</t>
  </si>
  <si>
    <t>62.05</t>
  </si>
  <si>
    <t>62.05.12</t>
  </si>
  <si>
    <t>62.05.13</t>
  </si>
  <si>
    <t>62.05.14</t>
  </si>
  <si>
    <t>62.05.16</t>
  </si>
  <si>
    <t>62.05.17</t>
  </si>
  <si>
    <t>62.05.20</t>
  </si>
  <si>
    <t>62.05.21</t>
  </si>
  <si>
    <t>62.05.39</t>
  </si>
  <si>
    <t>65</t>
  </si>
  <si>
    <t>65.01</t>
  </si>
  <si>
    <t>65.01.01</t>
  </si>
  <si>
    <t>65.01.02</t>
  </si>
  <si>
    <t>65.01.03</t>
  </si>
  <si>
    <t>65.06</t>
  </si>
  <si>
    <t>65.06.01</t>
  </si>
  <si>
    <t>65.06.02</t>
  </si>
  <si>
    <t>65.06.03</t>
  </si>
  <si>
    <t>65.06.04</t>
  </si>
  <si>
    <t>65.06.05</t>
  </si>
  <si>
    <t>65.08</t>
  </si>
  <si>
    <t>65.08.01</t>
  </si>
  <si>
    <t>65.08.02</t>
  </si>
  <si>
    <t>65.08.03</t>
  </si>
  <si>
    <t>67</t>
  </si>
  <si>
    <t>67.01</t>
  </si>
  <si>
    <t>67.01.23</t>
  </si>
  <si>
    <t>67.01.24</t>
  </si>
  <si>
    <t>67.01.25</t>
  </si>
  <si>
    <t>67.01.26</t>
  </si>
  <si>
    <t>67.01.27</t>
  </si>
  <si>
    <t>67.01.28</t>
  </si>
  <si>
    <t>67.01.30</t>
  </si>
  <si>
    <t>COORDENAÇÃO</t>
  </si>
  <si>
    <t>COORDENAÇÃO TÉCNICA E ADMINISTRATIVA DO CONTRATO</t>
  </si>
  <si>
    <t>PROJETOS</t>
  </si>
  <si>
    <t>PROJETOS DE EDIFICACOES</t>
  </si>
  <si>
    <t>PROJETO DE TERRAPLENAGEM (SEÇOES)</t>
  </si>
  <si>
    <t>PROJETO DE ESTRUTURA DE CONCRETO</t>
  </si>
  <si>
    <t>PROJETOS DE INFRA ESTRUTURA URBANA</t>
  </si>
  <si>
    <t>PROJETO DE DRENAGEM</t>
  </si>
  <si>
    <t>PROJETO GEOMETRICO DE CONTENÇAO</t>
  </si>
  <si>
    <t>PROJETO ESTRUTURAL DE CONTENCAO / CANAL</t>
  </si>
  <si>
    <t>PROJETO DE PAVIMENTAÇAO - VIA LOCAL</t>
  </si>
  <si>
    <t>ANTEPROJETO DE INFRAESTRUTURA</t>
  </si>
  <si>
    <t>PROJETO DE REDE COLETORA - RCE - SES</t>
  </si>
  <si>
    <t>ESTUDO HIDROLÓGICO PARA MICRODRENAGEM BACIA&lt;50HA</t>
  </si>
  <si>
    <t>ELABORAÇÃO DE PLANILHA DE QUANTITATIVOS PARA LICITAÇÃO DE OBRAS, INCLUSIVE COMPOSIÇÕES DE PREÇOS UNITÁRIOS DE SERVIÇOS EXTRAS E ADMINISTRAÇÃO LOCAL DA OBRA - FAIXA 2 - OBRA DE R$ 3.300.000,00 ATÉ R$ 50.000.000,00</t>
  </si>
  <si>
    <t>LAUDOS TECNICOS</t>
  </si>
  <si>
    <t>PARECER  GEOTÉCNICO -  NÍVEL 2</t>
  </si>
  <si>
    <t>SERVICOS DE TOPOGRAFIA</t>
  </si>
  <si>
    <t>LEVANTAMENTO PLANIALTIMÉTRICO CADASTRAL &lt; 10.000 M2 - INCLUSIVE DESENHO</t>
  </si>
  <si>
    <t>LEVANTAMENTO PLANIALTIMÉTRICO CADASTRAL &gt;= 10.000 M2 - INCLUSIVE DESENHO</t>
  </si>
  <si>
    <t>EQUIPE TOPOGRÁFICA P/ APOIO A PROJETOS</t>
  </si>
  <si>
    <t>VISTORIA E RELATÓRIO TÉCNICO DE CONHECIMENTO</t>
  </si>
  <si>
    <t>ESTUDO DE ALTERNATIVAS</t>
  </si>
  <si>
    <t>TRANSPORTE DE COORDENADAS  E ALTITUDE - ESTAÇÃO TOTAL</t>
  </si>
  <si>
    <t>TRANSPORTE DE COORDENADAS E ALTITUDE  - RECEPTOR GNSS</t>
  </si>
  <si>
    <t xml:space="preserve">PLANTA DE ISODECLIVIDADE </t>
  </si>
  <si>
    <t>INVESTIGACOES GEOTECNICAS</t>
  </si>
  <si>
    <t>SONDAGEM A PERCUSSAO D= 2 1/2" (SPT)</t>
  </si>
  <si>
    <t>MOBILIZAÇÂO, INSTALAÇÃO E DESMOBILIZAÇÃO SONDAGEM PERCUSSÃO 2 1/2"</t>
  </si>
  <si>
    <t>PERFURAÇÃO SONDAGEM PERCUSSÃO 2 1/2"</t>
  </si>
  <si>
    <t>DESMONTAGEM, TRANSPORTE E MONTAGEM DE EQUIPAMENTOS POR FURO</t>
  </si>
  <si>
    <t>SONDAGEM ROTATIVA D= NW</t>
  </si>
  <si>
    <t>MOBILIZACAO E DESMOBILIZACAO</t>
  </si>
  <si>
    <t>INSTALACAO POR FURO</t>
  </si>
  <si>
    <t>PERFURACAO EM SOLO</t>
  </si>
  <si>
    <t>PERFURACAO COM COROA DE WIDIA</t>
  </si>
  <si>
    <t>PERFURACAO COM COROA DIAMANTADA</t>
  </si>
  <si>
    <t>RETIRADA DE AMOSTRA INDEFORMADA</t>
  </si>
  <si>
    <t>EM BLOCOS DE 30x30x30 CM</t>
  </si>
  <si>
    <t>EM AMOSTRADOR TIPO SHELBY, D= 4"</t>
  </si>
  <si>
    <t>EM AMOSTRADOR TIPO DENISON</t>
  </si>
  <si>
    <t>ENSAIOS DE SOLO E AGREGADO</t>
  </si>
  <si>
    <t>ENSAIOS DE SOLO</t>
  </si>
  <si>
    <t>COMPRESSAO TRIAXIAL RAPIDO</t>
  </si>
  <si>
    <t>COMPRESSAO TRIAXIAL RAPIDO C/ MED. PRESSAO NEUTRAS</t>
  </si>
  <si>
    <t>COMPRESSAO TRIAXIAL RAPIDO PRE-ADENSADO</t>
  </si>
  <si>
    <t>COMPRESSAO TRIAXIAL RAPIDO PRE-ADENSADO C/ M.P.N.</t>
  </si>
  <si>
    <t>COMPRESSAO TRIAXIAL RAPIDO PRE-ADENSADO SATURADO</t>
  </si>
  <si>
    <t>COMPRESSAO TRIAXIAL RAPIDO PRE-ADENS.SAT.C/ M.P.N.</t>
  </si>
  <si>
    <t>COMPRESSAO TRIAXAIL LENTO SATURADO</t>
  </si>
  <si>
    <t>UN</t>
  </si>
  <si>
    <t>A1</t>
  </si>
  <si>
    <t>KM</t>
  </si>
  <si>
    <t>M2</t>
  </si>
  <si>
    <t>DIA</t>
  </si>
  <si>
    <t>M</t>
  </si>
  <si>
    <t>L200368.1</t>
  </si>
  <si>
    <t>Razão social</t>
  </si>
  <si>
    <t>CNPJ/CPF</t>
  </si>
  <si>
    <t>Responsável</t>
  </si>
  <si>
    <t>BDI do Projeto</t>
  </si>
  <si>
    <t>Leis Sociais</t>
  </si>
  <si>
    <t>Total do Projeto</t>
  </si>
  <si>
    <t>OBRA EMERGENCIAL - CONTENÇÃO/ESTABILIZAÇÃO DE ENCOSTAS NA RUA FLAVITA BRETAS - Licitação</t>
  </si>
  <si>
    <t>Código da Tarefa</t>
  </si>
  <si>
    <t>Descrição da Tarefa</t>
  </si>
  <si>
    <t>Quantidade</t>
  </si>
  <si>
    <t>Unidade</t>
  </si>
  <si>
    <t>Valor Cotado</t>
  </si>
  <si>
    <t>Total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</si>
</sst>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&quot;R$&quot;#,##0.000"/>
  </numFmts>
  <fonts count="4">
    <font>
      <sz val="11"/>
      <color theme="1"/>
      <name val="Calibri"/>
      <family val="2"/>
      <scheme val="minor"/>
    </font>
    <font>
      <sz val="8.25"/>
      <color rgb="FF000000"/>
      <name val="Microsoft Sans Serif"/>
      <family val="2"/>
    </font>
    <font>
      <b/>
      <sz val="14.25"/>
      <color rgb="FF000000"/>
      <name val="Microsoft Sans Serif"/>
      <family val="2"/>
    </font>
    <font>
      <b/>
      <sz val="8.25"/>
      <color rgb="FF000000"/>
      <name val="Microsoft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80FF80"/>
        <bgColor indexed="64"/>
      </patternFill>
    </fill>
    <fill>
      <patternFill patternType="solid">
        <fgColor rgb="FF80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2" borderId="0" xfId="0" quotePrefix="1" applyNumberFormat="1" applyFont="1" applyFill="1"/>
    <xf numFmtId="49" fontId="1" fillId="2" borderId="0" xfId="0" applyNumberFormat="1" applyFont="1" applyFill="1"/>
    <xf numFmtId="49" fontId="1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0" fontId="1" fillId="2" borderId="0" xfId="0" applyFont="1" applyFill="1"/>
    <xf numFmtId="164" fontId="1" fillId="3" borderId="0" xfId="0" applyNumberFormat="1" applyFont="1" applyFill="1" applyProtection="1">
      <protection locked="0"/>
    </xf>
    <xf numFmtId="0" fontId="2" fillId="4" borderId="0" xfId="0" applyFont="1" applyFill="1" applyAlignment="1"/>
    <xf numFmtId="49" fontId="1" fillId="3" borderId="0" xfId="0" applyNumberFormat="1" applyFont="1" applyFill="1" applyProtection="1">
      <protection locked="0"/>
    </xf>
    <xf numFmtId="164" fontId="0" fillId="0" borderId="0" xfId="0" applyNumberFormat="1"/>
    <xf numFmtId="165" fontId="3" fillId="2" borderId="0" xfId="0" applyNumberFormat="1" applyFont="1" applyFill="1"/>
    <xf numFmtId="0" fontId="1" fillId="5" borderId="0" xfId="0" applyFont="1" applyFill="1" applyAlignment="1"/>
    <xf numFmtId="0" fontId="3" fillId="5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>
      <selection sqref="A1:G1"/>
    </sheetView>
  </sheetViews>
  <sheetFormatPr defaultRowHeight="15"/>
  <cols>
    <col min="1" max="1" width="15.28515625" bestFit="1" customWidth="1"/>
    <col min="2" max="2" width="80.7109375" customWidth="1"/>
    <col min="3" max="3" width="10.28515625" bestFit="1" customWidth="1"/>
    <col min="4" max="4" width="7.7109375" bestFit="1" customWidth="1"/>
    <col min="5" max="5" width="11.42578125" bestFit="1" customWidth="1"/>
    <col min="6" max="6" width="18.7109375" customWidth="1"/>
    <col min="7" max="7" width="6" hidden="1" customWidth="1"/>
  </cols>
  <sheetData>
    <row r="1" spans="1:7" ht="18.75">
      <c r="A1" s="7" t="s">
        <v>107</v>
      </c>
      <c r="B1" s="7"/>
      <c r="C1" s="7"/>
      <c r="D1" s="7"/>
      <c r="E1" s="7"/>
      <c r="F1" s="7"/>
      <c r="G1" s="7"/>
    </row>
    <row r="3" spans="1:7">
      <c r="A3" t="s">
        <v>108</v>
      </c>
      <c r="B3" s="8"/>
    </row>
    <row r="4" spans="1:7">
      <c r="A4" t="s">
        <v>109</v>
      </c>
      <c r="B4" s="8"/>
    </row>
    <row r="5" spans="1:7">
      <c r="A5" t="s">
        <v>110</v>
      </c>
      <c r="B5" s="8"/>
    </row>
    <row r="6" spans="1:7">
      <c r="A6" t="s">
        <v>111</v>
      </c>
      <c r="B6" s="9">
        <v>1</v>
      </c>
    </row>
    <row r="7" spans="1:7">
      <c r="A7" t="s">
        <v>112</v>
      </c>
      <c r="B7" s="6">
        <v>1</v>
      </c>
    </row>
    <row r="9" spans="1:7">
      <c r="A9" t="s">
        <v>113</v>
      </c>
      <c r="B9" s="10">
        <f>ROUND(SUM(F15,F18,F42,F57)*B6,2)</f>
        <v>0</v>
      </c>
    </row>
    <row r="11" spans="1:7">
      <c r="A11" s="11" t="s">
        <v>114</v>
      </c>
      <c r="B11" s="11"/>
      <c r="C11" s="11"/>
      <c r="D11" s="11"/>
      <c r="E11" s="11"/>
      <c r="F11" s="11"/>
    </row>
    <row r="12" spans="1:7">
      <c r="A12" s="11"/>
      <c r="B12" s="11"/>
      <c r="C12" s="11"/>
      <c r="D12" s="11"/>
      <c r="E12" s="11"/>
      <c r="F12" s="11"/>
    </row>
    <row r="13" spans="1:7">
      <c r="G13">
        <v>3</v>
      </c>
    </row>
    <row r="14" spans="1:7">
      <c r="A14" s="12" t="s">
        <v>115</v>
      </c>
      <c r="B14" s="12" t="s">
        <v>116</v>
      </c>
      <c r="C14" s="12" t="s">
        <v>117</v>
      </c>
      <c r="D14" s="12" t="s">
        <v>118</v>
      </c>
      <c r="E14" s="12" t="s">
        <v>119</v>
      </c>
      <c r="F14" s="12" t="s">
        <v>120</v>
      </c>
      <c r="G14">
        <v>59453</v>
      </c>
    </row>
    <row r="15" spans="1:7">
      <c r="A15" s="1" t="s">
        <v>0</v>
      </c>
      <c r="B15" s="2" t="s">
        <v>51</v>
      </c>
      <c r="C15" s="4">
        <v>1</v>
      </c>
      <c r="D15" s="5"/>
      <c r="E15" s="4"/>
      <c r="F15" s="4">
        <f>SUM(F16)</f>
        <v>0</v>
      </c>
      <c r="G15" s="5">
        <v>0</v>
      </c>
    </row>
    <row r="16" spans="1:7">
      <c r="A16" s="1" t="s">
        <v>1</v>
      </c>
      <c r="B16" s="2" t="s">
        <v>51</v>
      </c>
      <c r="C16" s="4"/>
      <c r="D16" s="5"/>
      <c r="E16" s="4"/>
      <c r="F16" s="4">
        <f>SUM(F17)</f>
        <v>0</v>
      </c>
      <c r="G16" s="5">
        <v>0</v>
      </c>
    </row>
    <row r="17" spans="1:7">
      <c r="A17" s="1" t="s">
        <v>2</v>
      </c>
      <c r="B17" s="2" t="s">
        <v>52</v>
      </c>
      <c r="C17" s="4">
        <v>100</v>
      </c>
      <c r="D17" s="5" t="s">
        <v>101</v>
      </c>
      <c r="E17" s="6"/>
      <c r="F17" s="4">
        <f>ROUND(ROUND(C17*E17,2)*C15,2)</f>
        <v>0</v>
      </c>
      <c r="G17" s="5">
        <v>1</v>
      </c>
    </row>
    <row r="18" spans="1:7">
      <c r="A18" s="1" t="s">
        <v>3</v>
      </c>
      <c r="B18" s="2" t="s">
        <v>53</v>
      </c>
      <c r="C18" s="4">
        <v>1</v>
      </c>
      <c r="D18" s="5"/>
      <c r="E18" s="4"/>
      <c r="F18" s="4">
        <f>SUM(F19,F22,F31,F33)</f>
        <v>0</v>
      </c>
      <c r="G18" s="5">
        <v>0</v>
      </c>
    </row>
    <row r="19" spans="1:7">
      <c r="A19" s="1" t="s">
        <v>4</v>
      </c>
      <c r="B19" s="2" t="s">
        <v>54</v>
      </c>
      <c r="C19" s="4"/>
      <c r="D19" s="5"/>
      <c r="E19" s="4"/>
      <c r="F19" s="4">
        <f>SUM(F20,F21)</f>
        <v>0</v>
      </c>
      <c r="G19" s="5">
        <v>0</v>
      </c>
    </row>
    <row r="20" spans="1:7">
      <c r="A20" s="1" t="s">
        <v>5</v>
      </c>
      <c r="B20" s="2" t="s">
        <v>55</v>
      </c>
      <c r="C20" s="4">
        <v>4</v>
      </c>
      <c r="D20" s="5" t="s">
        <v>102</v>
      </c>
      <c r="E20" s="6"/>
      <c r="F20" s="4">
        <f>ROUND(ROUND(C20*E20,2)*C18,2)</f>
        <v>0</v>
      </c>
      <c r="G20" s="5">
        <v>1</v>
      </c>
    </row>
    <row r="21" spans="1:7">
      <c r="A21" s="1" t="s">
        <v>6</v>
      </c>
      <c r="B21" s="2" t="s">
        <v>56</v>
      </c>
      <c r="C21" s="4">
        <v>1</v>
      </c>
      <c r="D21" s="5" t="s">
        <v>102</v>
      </c>
      <c r="E21" s="6"/>
      <c r="F21" s="4">
        <f>ROUND(ROUND(C21*E21,2)*C18,2)</f>
        <v>0</v>
      </c>
      <c r="G21" s="5">
        <v>1</v>
      </c>
    </row>
    <row r="22" spans="1:7">
      <c r="A22" s="1" t="s">
        <v>7</v>
      </c>
      <c r="B22" s="2" t="s">
        <v>57</v>
      </c>
      <c r="C22" s="4"/>
      <c r="D22" s="5"/>
      <c r="E22" s="4"/>
      <c r="F22" s="4">
        <f>SUM(F23,F24,F25,F26,F27,F28,F29,F30)</f>
        <v>0</v>
      </c>
      <c r="G22" s="5">
        <v>0</v>
      </c>
    </row>
    <row r="23" spans="1:7">
      <c r="A23" s="1" t="s">
        <v>8</v>
      </c>
      <c r="B23" s="2" t="s">
        <v>58</v>
      </c>
      <c r="C23" s="4">
        <v>0.7</v>
      </c>
      <c r="D23" s="5" t="s">
        <v>103</v>
      </c>
      <c r="E23" s="6"/>
      <c r="F23" s="4">
        <f>ROUND(ROUND(C23*E23,2)*C18,2)</f>
        <v>0</v>
      </c>
      <c r="G23" s="5">
        <v>1</v>
      </c>
    </row>
    <row r="24" spans="1:7">
      <c r="A24" s="1" t="s">
        <v>9</v>
      </c>
      <c r="B24" s="2" t="s">
        <v>59</v>
      </c>
      <c r="C24" s="4">
        <v>9</v>
      </c>
      <c r="D24" s="5" t="s">
        <v>102</v>
      </c>
      <c r="E24" s="6"/>
      <c r="F24" s="4">
        <f>ROUND(ROUND(C24*E24,2)*C18,2)</f>
        <v>0</v>
      </c>
      <c r="G24" s="5">
        <v>1</v>
      </c>
    </row>
    <row r="25" spans="1:7">
      <c r="A25" s="1" t="s">
        <v>10</v>
      </c>
      <c r="B25" s="2" t="s">
        <v>60</v>
      </c>
      <c r="C25" s="4">
        <v>16</v>
      </c>
      <c r="D25" s="5" t="s">
        <v>102</v>
      </c>
      <c r="E25" s="6"/>
      <c r="F25" s="4">
        <f>ROUND(ROUND(C25*E25,2)*C18,2)</f>
        <v>0</v>
      </c>
      <c r="G25" s="5">
        <v>1</v>
      </c>
    </row>
    <row r="26" spans="1:7">
      <c r="A26" s="1" t="s">
        <v>11</v>
      </c>
      <c r="B26" s="2" t="s">
        <v>61</v>
      </c>
      <c r="C26" s="4">
        <v>0.7</v>
      </c>
      <c r="D26" s="5" t="s">
        <v>103</v>
      </c>
      <c r="E26" s="6"/>
      <c r="F26" s="4">
        <f>ROUND(ROUND(C26*E26,2)*C18,2)</f>
        <v>0</v>
      </c>
      <c r="G26" s="5">
        <v>1</v>
      </c>
    </row>
    <row r="27" spans="1:7">
      <c r="A27" s="1" t="s">
        <v>12</v>
      </c>
      <c r="B27" s="2" t="s">
        <v>62</v>
      </c>
      <c r="C27" s="4">
        <v>0.7</v>
      </c>
      <c r="D27" s="5" t="s">
        <v>103</v>
      </c>
      <c r="E27" s="6"/>
      <c r="F27" s="4">
        <f>ROUND(ROUND(C27*E27,2)*C18,2)</f>
        <v>0</v>
      </c>
      <c r="G27" s="5">
        <v>1</v>
      </c>
    </row>
    <row r="28" spans="1:7">
      <c r="A28" s="1" t="s">
        <v>13</v>
      </c>
      <c r="B28" s="2" t="s">
        <v>63</v>
      </c>
      <c r="C28" s="4">
        <v>1.1000000000000001</v>
      </c>
      <c r="D28" s="5" t="s">
        <v>103</v>
      </c>
      <c r="E28" s="6"/>
      <c r="F28" s="4">
        <f>ROUND(ROUND(C28*E28,2)*C18,2)</f>
        <v>0</v>
      </c>
      <c r="G28" s="5">
        <v>1</v>
      </c>
    </row>
    <row r="29" spans="1:7">
      <c r="A29" s="1" t="s">
        <v>14</v>
      </c>
      <c r="B29" s="2" t="s">
        <v>64</v>
      </c>
      <c r="C29" s="4">
        <v>1</v>
      </c>
      <c r="D29" s="5" t="s">
        <v>101</v>
      </c>
      <c r="E29" s="6"/>
      <c r="F29" s="4">
        <f>ROUND(ROUND(C29*E29,2)*C18,2)</f>
        <v>0</v>
      </c>
      <c r="G29" s="5">
        <v>1</v>
      </c>
    </row>
    <row r="30" spans="1:7" ht="306">
      <c r="A30" s="1" t="s">
        <v>15</v>
      </c>
      <c r="B30" s="3" t="s">
        <v>65</v>
      </c>
      <c r="C30" s="4">
        <v>1</v>
      </c>
      <c r="D30" s="5" t="s">
        <v>101</v>
      </c>
      <c r="E30" s="6"/>
      <c r="F30" s="4">
        <f>ROUND(ROUND(C30*E30,2)*C18,2)</f>
        <v>0</v>
      </c>
      <c r="G30" s="5">
        <v>1</v>
      </c>
    </row>
    <row r="31" spans="1:7">
      <c r="A31" s="1" t="s">
        <v>16</v>
      </c>
      <c r="B31" s="2" t="s">
        <v>66</v>
      </c>
      <c r="C31" s="4"/>
      <c r="D31" s="5"/>
      <c r="E31" s="4"/>
      <c r="F31" s="4">
        <f>SUM(F32)</f>
        <v>0</v>
      </c>
      <c r="G31" s="5">
        <v>0</v>
      </c>
    </row>
    <row r="32" spans="1:7">
      <c r="A32" s="1" t="s">
        <v>17</v>
      </c>
      <c r="B32" s="2" t="s">
        <v>67</v>
      </c>
      <c r="C32" s="4">
        <v>6</v>
      </c>
      <c r="D32" s="5" t="s">
        <v>101</v>
      </c>
      <c r="E32" s="6"/>
      <c r="F32" s="4">
        <f>ROUND(ROUND(C32*E32,2)*C18,2)</f>
        <v>0</v>
      </c>
      <c r="G32" s="5">
        <v>1</v>
      </c>
    </row>
    <row r="33" spans="1:7">
      <c r="A33" s="1" t="s">
        <v>18</v>
      </c>
      <c r="B33" s="2" t="s">
        <v>68</v>
      </c>
      <c r="C33" s="4"/>
      <c r="D33" s="5"/>
      <c r="E33" s="4"/>
      <c r="F33" s="4">
        <f>SUM(F34,F35,F36,F37,F38,F39,F40,F41)</f>
        <v>0</v>
      </c>
      <c r="G33" s="5">
        <v>0</v>
      </c>
    </row>
    <row r="34" spans="1:7">
      <c r="A34" s="1" t="s">
        <v>19</v>
      </c>
      <c r="B34" s="2" t="s">
        <v>69</v>
      </c>
      <c r="C34" s="4">
        <v>10000</v>
      </c>
      <c r="D34" s="5" t="s">
        <v>104</v>
      </c>
      <c r="E34" s="6"/>
      <c r="F34" s="4">
        <f>ROUND(ROUND(C34*E34,2)*C18,2)</f>
        <v>0</v>
      </c>
      <c r="G34" s="5">
        <v>1</v>
      </c>
    </row>
    <row r="35" spans="1:7">
      <c r="A35" s="1" t="s">
        <v>20</v>
      </c>
      <c r="B35" s="2" t="s">
        <v>70</v>
      </c>
      <c r="C35" s="4">
        <v>7750</v>
      </c>
      <c r="D35" s="5" t="s">
        <v>104</v>
      </c>
      <c r="E35" s="6"/>
      <c r="F35" s="4">
        <f>ROUND(ROUND(C35*E35,2)*C18,2)</f>
        <v>0</v>
      </c>
      <c r="G35" s="5">
        <v>1</v>
      </c>
    </row>
    <row r="36" spans="1:7">
      <c r="A36" s="1" t="s">
        <v>21</v>
      </c>
      <c r="B36" s="2" t="s">
        <v>71</v>
      </c>
      <c r="C36" s="4">
        <v>4</v>
      </c>
      <c r="D36" s="5" t="s">
        <v>105</v>
      </c>
      <c r="E36" s="6"/>
      <c r="F36" s="4">
        <f>ROUND(ROUND(C36*E36,2)*C18,2)</f>
        <v>0</v>
      </c>
      <c r="G36" s="5">
        <v>1</v>
      </c>
    </row>
    <row r="37" spans="1:7">
      <c r="A37" s="1" t="s">
        <v>22</v>
      </c>
      <c r="B37" s="2" t="s">
        <v>72</v>
      </c>
      <c r="C37" s="4">
        <v>1</v>
      </c>
      <c r="D37" s="5" t="s">
        <v>101</v>
      </c>
      <c r="E37" s="6"/>
      <c r="F37" s="4">
        <f>ROUND(ROUND(C37*E37,2)*C18,2)</f>
        <v>0</v>
      </c>
      <c r="G37" s="5">
        <v>1</v>
      </c>
    </row>
    <row r="38" spans="1:7">
      <c r="A38" s="1" t="s">
        <v>23</v>
      </c>
      <c r="B38" s="2" t="s">
        <v>73</v>
      </c>
      <c r="C38" s="4">
        <v>1</v>
      </c>
      <c r="D38" s="5" t="s">
        <v>101</v>
      </c>
      <c r="E38" s="6"/>
      <c r="F38" s="4">
        <f>ROUND(ROUND(C38*E38,2)*C18,2)</f>
        <v>0</v>
      </c>
      <c r="G38" s="5">
        <v>1</v>
      </c>
    </row>
    <row r="39" spans="1:7">
      <c r="A39" s="1" t="s">
        <v>24</v>
      </c>
      <c r="B39" s="2" t="s">
        <v>74</v>
      </c>
      <c r="C39" s="4">
        <v>2</v>
      </c>
      <c r="D39" s="5" t="s">
        <v>103</v>
      </c>
      <c r="E39" s="6"/>
      <c r="F39" s="4">
        <f>ROUND(ROUND(C39*E39,2)*C18,2)</f>
        <v>0</v>
      </c>
      <c r="G39" s="5">
        <v>1</v>
      </c>
    </row>
    <row r="40" spans="1:7">
      <c r="A40" s="1" t="s">
        <v>25</v>
      </c>
      <c r="B40" s="2" t="s">
        <v>75</v>
      </c>
      <c r="C40" s="4">
        <v>1</v>
      </c>
      <c r="D40" s="5" t="s">
        <v>105</v>
      </c>
      <c r="E40" s="6"/>
      <c r="F40" s="4">
        <f>ROUND(ROUND(C40*E40,2)*C18,2)</f>
        <v>0</v>
      </c>
      <c r="G40" s="5">
        <v>1</v>
      </c>
    </row>
    <row r="41" spans="1:7">
      <c r="A41" s="1" t="s">
        <v>26</v>
      </c>
      <c r="B41" s="2" t="s">
        <v>76</v>
      </c>
      <c r="C41" s="4">
        <v>7</v>
      </c>
      <c r="D41" s="5" t="s">
        <v>102</v>
      </c>
      <c r="E41" s="6"/>
      <c r="F41" s="4">
        <f>ROUND(ROUND(C41*E41,2)*C18,2)</f>
        <v>0</v>
      </c>
      <c r="G41" s="5">
        <v>1</v>
      </c>
    </row>
    <row r="42" spans="1:7">
      <c r="A42" s="1" t="s">
        <v>27</v>
      </c>
      <c r="B42" s="2" t="s">
        <v>77</v>
      </c>
      <c r="C42" s="4">
        <v>1</v>
      </c>
      <c r="D42" s="5"/>
      <c r="E42" s="4"/>
      <c r="F42" s="4">
        <f>SUM(F43,F47,F53)</f>
        <v>0</v>
      </c>
      <c r="G42" s="5">
        <v>0</v>
      </c>
    </row>
    <row r="43" spans="1:7">
      <c r="A43" s="1" t="s">
        <v>28</v>
      </c>
      <c r="B43" s="2" t="s">
        <v>78</v>
      </c>
      <c r="C43" s="4"/>
      <c r="D43" s="5"/>
      <c r="E43" s="4"/>
      <c r="F43" s="4">
        <f>SUM(F44,F45,F46)</f>
        <v>0</v>
      </c>
      <c r="G43" s="5">
        <v>0</v>
      </c>
    </row>
    <row r="44" spans="1:7">
      <c r="A44" s="1" t="s">
        <v>29</v>
      </c>
      <c r="B44" s="2" t="s">
        <v>79</v>
      </c>
      <c r="C44" s="4">
        <v>2</v>
      </c>
      <c r="D44" s="5" t="s">
        <v>101</v>
      </c>
      <c r="E44" s="6"/>
      <c r="F44" s="4">
        <f>ROUND(ROUND(C44*E44,2)*C42,2)</f>
        <v>0</v>
      </c>
      <c r="G44" s="5">
        <v>1</v>
      </c>
    </row>
    <row r="45" spans="1:7">
      <c r="A45" s="1" t="s">
        <v>30</v>
      </c>
      <c r="B45" s="2" t="s">
        <v>80</v>
      </c>
      <c r="C45" s="4">
        <v>480</v>
      </c>
      <c r="D45" s="5" t="s">
        <v>106</v>
      </c>
      <c r="E45" s="6"/>
      <c r="F45" s="4">
        <f>ROUND(ROUND(C45*E45,2)*C42,2)</f>
        <v>0</v>
      </c>
      <c r="G45" s="5">
        <v>1</v>
      </c>
    </row>
    <row r="46" spans="1:7">
      <c r="A46" s="1" t="s">
        <v>31</v>
      </c>
      <c r="B46" s="2" t="s">
        <v>81</v>
      </c>
      <c r="C46" s="4">
        <v>20</v>
      </c>
      <c r="D46" s="5" t="s">
        <v>101</v>
      </c>
      <c r="E46" s="6"/>
      <c r="F46" s="4">
        <f>ROUND(ROUND(C46*E46,2)*C42,2)</f>
        <v>0</v>
      </c>
      <c r="G46" s="5">
        <v>1</v>
      </c>
    </row>
    <row r="47" spans="1:7">
      <c r="A47" s="1" t="s">
        <v>32</v>
      </c>
      <c r="B47" s="2" t="s">
        <v>82</v>
      </c>
      <c r="C47" s="4"/>
      <c r="D47" s="5"/>
      <c r="E47" s="4"/>
      <c r="F47" s="4">
        <f>SUM(F48,F49,F50,F51,F52)</f>
        <v>0</v>
      </c>
      <c r="G47" s="5">
        <v>0</v>
      </c>
    </row>
    <row r="48" spans="1:7">
      <c r="A48" s="1" t="s">
        <v>33</v>
      </c>
      <c r="B48" s="2" t="s">
        <v>83</v>
      </c>
      <c r="C48" s="4">
        <v>3</v>
      </c>
      <c r="D48" s="5" t="s">
        <v>101</v>
      </c>
      <c r="E48" s="6"/>
      <c r="F48" s="4">
        <f>ROUND(ROUND(C48*E48,2)*C42,2)</f>
        <v>0</v>
      </c>
      <c r="G48" s="5">
        <v>1</v>
      </c>
    </row>
    <row r="49" spans="1:7">
      <c r="A49" s="1" t="s">
        <v>34</v>
      </c>
      <c r="B49" s="2" t="s">
        <v>84</v>
      </c>
      <c r="C49" s="4">
        <v>10</v>
      </c>
      <c r="D49" s="5" t="s">
        <v>101</v>
      </c>
      <c r="E49" s="6"/>
      <c r="F49" s="4">
        <f>ROUND(ROUND(C49*E49,2)*C42,2)</f>
        <v>0</v>
      </c>
      <c r="G49" s="5">
        <v>1</v>
      </c>
    </row>
    <row r="50" spans="1:7">
      <c r="A50" s="1" t="s">
        <v>35</v>
      </c>
      <c r="B50" s="2" t="s">
        <v>85</v>
      </c>
      <c r="C50" s="4">
        <v>210</v>
      </c>
      <c r="D50" s="5" t="s">
        <v>106</v>
      </c>
      <c r="E50" s="6"/>
      <c r="F50" s="4">
        <f>ROUND(ROUND(C50*E50,2)*C42,2)</f>
        <v>0</v>
      </c>
      <c r="G50" s="5">
        <v>1</v>
      </c>
    </row>
    <row r="51" spans="1:7">
      <c r="A51" s="1" t="s">
        <v>36</v>
      </c>
      <c r="B51" s="2" t="s">
        <v>86</v>
      </c>
      <c r="C51" s="4">
        <v>110</v>
      </c>
      <c r="D51" s="5" t="s">
        <v>106</v>
      </c>
      <c r="E51" s="6"/>
      <c r="F51" s="4">
        <f>ROUND(ROUND(C51*E51,2)*C42,2)</f>
        <v>0</v>
      </c>
      <c r="G51" s="5">
        <v>1</v>
      </c>
    </row>
    <row r="52" spans="1:7">
      <c r="A52" s="1" t="s">
        <v>37</v>
      </c>
      <c r="B52" s="2" t="s">
        <v>87</v>
      </c>
      <c r="C52" s="4">
        <v>30</v>
      </c>
      <c r="D52" s="5" t="s">
        <v>106</v>
      </c>
      <c r="E52" s="6"/>
      <c r="F52" s="4">
        <f>ROUND(ROUND(C52*E52,2)*C42,2)</f>
        <v>0</v>
      </c>
      <c r="G52" s="5">
        <v>1</v>
      </c>
    </row>
    <row r="53" spans="1:7">
      <c r="A53" s="1" t="s">
        <v>38</v>
      </c>
      <c r="B53" s="2" t="s">
        <v>88</v>
      </c>
      <c r="C53" s="4"/>
      <c r="D53" s="5"/>
      <c r="E53" s="4"/>
      <c r="F53" s="4">
        <f>SUM(F54,F55,F56)</f>
        <v>0</v>
      </c>
      <c r="G53" s="5">
        <v>0</v>
      </c>
    </row>
    <row r="54" spans="1:7">
      <c r="A54" s="1" t="s">
        <v>39</v>
      </c>
      <c r="B54" s="2" t="s">
        <v>89</v>
      </c>
      <c r="C54" s="4">
        <v>2</v>
      </c>
      <c r="D54" s="5" t="s">
        <v>101</v>
      </c>
      <c r="E54" s="6"/>
      <c r="F54" s="4">
        <f>ROUND(ROUND(C54*E54,2)*C42,2)</f>
        <v>0</v>
      </c>
      <c r="G54" s="5">
        <v>1</v>
      </c>
    </row>
    <row r="55" spans="1:7">
      <c r="A55" s="1" t="s">
        <v>40</v>
      </c>
      <c r="B55" s="2" t="s">
        <v>90</v>
      </c>
      <c r="C55" s="4">
        <v>2</v>
      </c>
      <c r="D55" s="5" t="s">
        <v>101</v>
      </c>
      <c r="E55" s="6"/>
      <c r="F55" s="4">
        <f>ROUND(ROUND(C55*E55,2)*C42,2)</f>
        <v>0</v>
      </c>
      <c r="G55" s="5">
        <v>1</v>
      </c>
    </row>
    <row r="56" spans="1:7">
      <c r="A56" s="1" t="s">
        <v>41</v>
      </c>
      <c r="B56" s="2" t="s">
        <v>91</v>
      </c>
      <c r="C56" s="4">
        <v>10</v>
      </c>
      <c r="D56" s="5" t="s">
        <v>101</v>
      </c>
      <c r="E56" s="6"/>
      <c r="F56" s="4">
        <f>ROUND(ROUND(C56*E56,2)*C42,2)</f>
        <v>0</v>
      </c>
      <c r="G56" s="5">
        <v>1</v>
      </c>
    </row>
    <row r="57" spans="1:7">
      <c r="A57" s="1" t="s">
        <v>42</v>
      </c>
      <c r="B57" s="2" t="s">
        <v>92</v>
      </c>
      <c r="C57" s="4">
        <v>1</v>
      </c>
      <c r="D57" s="5"/>
      <c r="E57" s="4"/>
      <c r="F57" s="4">
        <f>SUM(F58)</f>
        <v>0</v>
      </c>
      <c r="G57" s="5">
        <v>0</v>
      </c>
    </row>
    <row r="58" spans="1:7">
      <c r="A58" s="1" t="s">
        <v>43</v>
      </c>
      <c r="B58" s="2" t="s">
        <v>93</v>
      </c>
      <c r="C58" s="4"/>
      <c r="D58" s="5"/>
      <c r="E58" s="4"/>
      <c r="F58" s="4">
        <f>SUM(F59,F60,F61,F62,F63,F64,F65)</f>
        <v>0</v>
      </c>
      <c r="G58" s="5">
        <v>0</v>
      </c>
    </row>
    <row r="59" spans="1:7">
      <c r="A59" s="1" t="s">
        <v>44</v>
      </c>
      <c r="B59" s="2" t="s">
        <v>94</v>
      </c>
      <c r="C59" s="4">
        <v>2</v>
      </c>
      <c r="D59" s="5" t="s">
        <v>101</v>
      </c>
      <c r="E59" s="6"/>
      <c r="F59" s="4">
        <f>ROUND(ROUND(C59*E59,2)*C57,2)</f>
        <v>0</v>
      </c>
      <c r="G59" s="5">
        <v>1</v>
      </c>
    </row>
    <row r="60" spans="1:7">
      <c r="A60" s="1" t="s">
        <v>45</v>
      </c>
      <c r="B60" s="2" t="s">
        <v>95</v>
      </c>
      <c r="C60" s="4">
        <v>2</v>
      </c>
      <c r="D60" s="5" t="s">
        <v>101</v>
      </c>
      <c r="E60" s="6"/>
      <c r="F60" s="4">
        <f>ROUND(ROUND(C60*E60,2)*C57,2)</f>
        <v>0</v>
      </c>
      <c r="G60" s="5">
        <v>1</v>
      </c>
    </row>
    <row r="61" spans="1:7">
      <c r="A61" s="1" t="s">
        <v>46</v>
      </c>
      <c r="B61" s="2" t="s">
        <v>96</v>
      </c>
      <c r="C61" s="4">
        <v>2</v>
      </c>
      <c r="D61" s="5" t="s">
        <v>101</v>
      </c>
      <c r="E61" s="6"/>
      <c r="F61" s="4">
        <f>ROUND(ROUND(C61*E61,2)*C57,2)</f>
        <v>0</v>
      </c>
      <c r="G61" s="5">
        <v>1</v>
      </c>
    </row>
    <row r="62" spans="1:7">
      <c r="A62" s="1" t="s">
        <v>47</v>
      </c>
      <c r="B62" s="2" t="s">
        <v>97</v>
      </c>
      <c r="C62" s="4">
        <v>2</v>
      </c>
      <c r="D62" s="5" t="s">
        <v>101</v>
      </c>
      <c r="E62" s="6"/>
      <c r="F62" s="4">
        <f>ROUND(ROUND(C62*E62,2)*C57,2)</f>
        <v>0</v>
      </c>
      <c r="G62" s="5">
        <v>1</v>
      </c>
    </row>
    <row r="63" spans="1:7">
      <c r="A63" s="1" t="s">
        <v>48</v>
      </c>
      <c r="B63" s="2" t="s">
        <v>98</v>
      </c>
      <c r="C63" s="4">
        <v>2</v>
      </c>
      <c r="D63" s="5" t="s">
        <v>101</v>
      </c>
      <c r="E63" s="6"/>
      <c r="F63" s="4">
        <f>ROUND(ROUND(C63*E63,2)*C57,2)</f>
        <v>0</v>
      </c>
      <c r="G63" s="5">
        <v>1</v>
      </c>
    </row>
    <row r="64" spans="1:7">
      <c r="A64" s="1" t="s">
        <v>49</v>
      </c>
      <c r="B64" s="2" t="s">
        <v>99</v>
      </c>
      <c r="C64" s="4">
        <v>2</v>
      </c>
      <c r="D64" s="5" t="s">
        <v>101</v>
      </c>
      <c r="E64" s="6"/>
      <c r="F64" s="4">
        <f>ROUND(ROUND(C64*E64,2)*C57,2)</f>
        <v>0</v>
      </c>
      <c r="G64" s="5">
        <v>1</v>
      </c>
    </row>
    <row r="65" spans="1:7">
      <c r="A65" s="1" t="s">
        <v>50</v>
      </c>
      <c r="B65" s="2" t="s">
        <v>100</v>
      </c>
      <c r="C65" s="4">
        <v>2</v>
      </c>
      <c r="D65" s="5" t="s">
        <v>101</v>
      </c>
      <c r="E65" s="6"/>
      <c r="F65" s="4">
        <f>ROUND(ROUND(C65*E65,2)*C57,2)</f>
        <v>0</v>
      </c>
      <c r="G65" s="5">
        <v>1</v>
      </c>
    </row>
    <row r="68" spans="1:7">
      <c r="A68" s="11"/>
      <c r="B68" s="11"/>
      <c r="C68" s="11"/>
      <c r="D68" s="11"/>
      <c r="E68" s="11"/>
      <c r="F68" s="11"/>
      <c r="G68" s="11"/>
    </row>
    <row r="69" spans="1:7">
      <c r="A69" s="11"/>
      <c r="B69" s="11"/>
      <c r="C69" s="11"/>
      <c r="D69" s="11"/>
      <c r="E69" s="11"/>
      <c r="F69" s="11"/>
      <c r="G69" s="11"/>
    </row>
  </sheetData>
  <sheetProtection sheet="1" objects="1" scenarios="1"/>
  <mergeCells count="5">
    <mergeCell ref="A1:G1"/>
    <mergeCell ref="A11:F11"/>
    <mergeCell ref="A12:F12"/>
    <mergeCell ref="A68:G68"/>
    <mergeCell ref="A69:G6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L200368.1</vt:lpstr>
      <vt:lpstr>Plan2</vt:lpstr>
      <vt:lpstr>Plan3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st002936</dc:creator>
  <cp:lastModifiedBy>st002936</cp:lastModifiedBy>
  <dcterms:created xsi:type="dcterms:W3CDTF">2020-11-24T22:13:39Z</dcterms:created>
  <dcterms:modified xsi:type="dcterms:W3CDTF">2020-11-24T22:13:45Z</dcterms:modified>
</cp:coreProperties>
</file>