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cefe1c34b122e23/Área de Trabalho/CPL/Editais/PE 14-2024/"/>
    </mc:Choice>
  </mc:AlternateContent>
  <xr:revisionPtr revIDLastSave="2" documentId="11_5FA4667DBA10794EF21ED3D976C4C28AD08E8EB1" xr6:coauthVersionLast="47" xr6:coauthVersionMax="47" xr10:uidLastSave="{19F73926-E760-402D-A15E-2B59FC6A0D80}"/>
  <bookViews>
    <workbookView xWindow="-120" yWindow="-120" windowWidth="20730" windowHeight="11040" xr2:uid="{00000000-000D-0000-FFFF-FFFF00000000}"/>
  </bookViews>
  <sheets>
    <sheet name="Anexo III A" sheetId="1" r:id="rId1"/>
    <sheet name="Anexo III B - Comp. de BDI" sheetId="4" r:id="rId2"/>
  </sheets>
  <externalReferences>
    <externalReference r:id="rId3"/>
  </externalReferences>
  <definedNames>
    <definedName name="Anx_VIB___Planilha_2__C9">'[1]Mão de Obra - Planilha 2'!$C$10</definedName>
    <definedName name="_xlnm.Print_Area" localSheetId="0">'Anexo III A'!$A$1:$H$83</definedName>
    <definedName name="Excel_BuiltIn_Print_Area_2">NA()</definedName>
    <definedName name="Excel_BuiltIn_Print_Area_3">NA()</definedName>
    <definedName name="Excel_BuiltIn_Print_Titles_54">(#REF!,#REF!)</definedName>
    <definedName name="_xlnm.Print_Titles" localSheetId="0">'Anexo III A'!$1:$4</definedName>
  </definedNames>
  <calcPr calcId="191029"/>
</workbook>
</file>

<file path=xl/calcChain.xml><?xml version="1.0" encoding="utf-8"?>
<calcChain xmlns="http://schemas.openxmlformats.org/spreadsheetml/2006/main">
  <c r="D14" i="4" l="1"/>
  <c r="D16" i="4" s="1"/>
  <c r="H64" i="1" l="1"/>
  <c r="G50" i="1" l="1"/>
  <c r="H50" i="1" s="1"/>
  <c r="G52" i="1"/>
  <c r="H52" i="1" s="1"/>
  <c r="G54" i="1"/>
  <c r="H54" i="1" s="1"/>
  <c r="G55" i="1"/>
  <c r="H55" i="1" s="1"/>
  <c r="G51" i="1"/>
  <c r="H51" i="1" s="1"/>
  <c r="G53" i="1"/>
  <c r="H53" i="1" s="1"/>
  <c r="G56" i="1"/>
  <c r="H56" i="1" s="1"/>
  <c r="G10" i="1"/>
  <c r="H10" i="1" s="1"/>
  <c r="H11" i="1" s="1"/>
  <c r="G17" i="1"/>
  <c r="H17" i="1" s="1"/>
  <c r="G25" i="1"/>
  <c r="H25" i="1" s="1"/>
  <c r="G33" i="1"/>
  <c r="H33" i="1" s="1"/>
  <c r="G41" i="1"/>
  <c r="H41" i="1" s="1"/>
  <c r="G49" i="1"/>
  <c r="H49" i="1" s="1"/>
  <c r="G18" i="1"/>
  <c r="H18" i="1" s="1"/>
  <c r="G26" i="1"/>
  <c r="H26" i="1" s="1"/>
  <c r="G34" i="1"/>
  <c r="H34" i="1" s="1"/>
  <c r="G42" i="1"/>
  <c r="H42" i="1" s="1"/>
  <c r="G57" i="1"/>
  <c r="H57" i="1" s="1"/>
  <c r="G13" i="1"/>
  <c r="H13" i="1" s="1"/>
  <c r="G19" i="1"/>
  <c r="H19" i="1" s="1"/>
  <c r="G27" i="1"/>
  <c r="H27" i="1" s="1"/>
  <c r="G35" i="1"/>
  <c r="H35" i="1" s="1"/>
  <c r="G43" i="1"/>
  <c r="H43" i="1" s="1"/>
  <c r="G58" i="1"/>
  <c r="H58" i="1" s="1"/>
  <c r="G24" i="1"/>
  <c r="H24" i="1" s="1"/>
  <c r="G48" i="1"/>
  <c r="H48" i="1" s="1"/>
  <c r="G20" i="1"/>
  <c r="H20" i="1" s="1"/>
  <c r="G28" i="1"/>
  <c r="H28" i="1" s="1"/>
  <c r="G36" i="1"/>
  <c r="H36" i="1" s="1"/>
  <c r="G44" i="1"/>
  <c r="H44" i="1" s="1"/>
  <c r="G59" i="1"/>
  <c r="H59" i="1" s="1"/>
  <c r="G29" i="1"/>
  <c r="H29" i="1" s="1"/>
  <c r="G45" i="1"/>
  <c r="H45" i="1" s="1"/>
  <c r="G22" i="1"/>
  <c r="H22" i="1" s="1"/>
  <c r="G30" i="1"/>
  <c r="H30" i="1" s="1"/>
  <c r="G46" i="1"/>
  <c r="H46" i="1" s="1"/>
  <c r="G61" i="1"/>
  <c r="H61" i="1" s="1"/>
  <c r="G15" i="1"/>
  <c r="H15" i="1" s="1"/>
  <c r="G31" i="1"/>
  <c r="H31" i="1" s="1"/>
  <c r="G39" i="1"/>
  <c r="H39" i="1" s="1"/>
  <c r="G62" i="1"/>
  <c r="H62" i="1" s="1"/>
  <c r="G40" i="1"/>
  <c r="H40" i="1" s="1"/>
  <c r="G21" i="1"/>
  <c r="H21" i="1" s="1"/>
  <c r="G37" i="1"/>
  <c r="H37" i="1" s="1"/>
  <c r="G60" i="1"/>
  <c r="H60" i="1" s="1"/>
  <c r="G14" i="1"/>
  <c r="H14" i="1" s="1"/>
  <c r="G38" i="1"/>
  <c r="H38" i="1" s="1"/>
  <c r="G23" i="1"/>
  <c r="H23" i="1" s="1"/>
  <c r="G47" i="1"/>
  <c r="H47" i="1" s="1"/>
  <c r="G16" i="1"/>
  <c r="H16" i="1" s="1"/>
  <c r="G32" i="1"/>
  <c r="H32" i="1" s="1"/>
  <c r="G6" i="1"/>
  <c r="H6" i="1" s="1"/>
  <c r="G7" i="1"/>
  <c r="H7" i="1" s="1"/>
  <c r="H8" i="1" l="1"/>
  <c r="H63" i="1"/>
  <c r="H65" i="1" l="1"/>
</calcChain>
</file>

<file path=xl/sharedStrings.xml><?xml version="1.0" encoding="utf-8"?>
<sst xmlns="http://schemas.openxmlformats.org/spreadsheetml/2006/main" count="222" uniqueCount="169">
  <si>
    <t>ITEM</t>
  </si>
  <si>
    <t>UN.</t>
  </si>
  <si>
    <t xml:space="preserve">QTD. </t>
  </si>
  <si>
    <t>ITENS ADMISSÍVEIS</t>
  </si>
  <si>
    <t>INTERVALOS ADMISSÍVEIS</t>
  </si>
  <si>
    <t>%</t>
  </si>
  <si>
    <t>Administração Central (AC)</t>
  </si>
  <si>
    <t>De 5,29% até 7,93%</t>
  </si>
  <si>
    <t>Seguro e Garantia (S+G)</t>
  </si>
  <si>
    <t>De 0,25% até 0,56%</t>
  </si>
  <si>
    <t xml:space="preserve">Risco (R) </t>
  </si>
  <si>
    <t>De 1,00% até 1,97%</t>
  </si>
  <si>
    <t>Despesas Financeiras (DF)</t>
  </si>
  <si>
    <t>De 1,01% até 1,11%</t>
  </si>
  <si>
    <t>Lucro (L)</t>
  </si>
  <si>
    <t>De 8,00% até 9,51%</t>
  </si>
  <si>
    <t>Tributos (T)</t>
  </si>
  <si>
    <t>COFINS</t>
  </si>
  <si>
    <t>-</t>
  </si>
  <si>
    <t>PIS</t>
  </si>
  <si>
    <t>ISS</t>
  </si>
  <si>
    <t>Total Tributos (T)</t>
  </si>
  <si>
    <t>De 5,65% até 8,65%</t>
  </si>
  <si>
    <t>INSS (E)</t>
  </si>
  <si>
    <t>De 0,00% ou 4,50%</t>
  </si>
  <si>
    <t>BDI TOTAL</t>
  </si>
  <si>
    <t>BDI = [(1+AC+S+R+G)*(1+DF)*(1+L)/(1-(T+E))-1]</t>
  </si>
  <si>
    <r>
      <rPr>
        <b/>
        <sz val="10"/>
        <rFont val="Arial"/>
        <family val="2"/>
      </rPr>
      <t xml:space="preserve">Referência: </t>
    </r>
    <r>
      <rPr>
        <sz val="10"/>
        <rFont val="Arial"/>
        <family val="2"/>
      </rPr>
      <t>Cálculo do BDI conforme Acórdão TCU 2622/2013.</t>
    </r>
  </si>
  <si>
    <t>PREÇO UNITÁRIO</t>
  </si>
  <si>
    <t>Campo a preencher</t>
  </si>
  <si>
    <t>1.1</t>
  </si>
  <si>
    <t>UND</t>
  </si>
  <si>
    <t>1.2</t>
  </si>
  <si>
    <t>2.1</t>
  </si>
  <si>
    <t xml:space="preserve"> COMPOSIÇÃO DO BDI - DESONERADO
SERVIÇOS DE ELÉTRICA</t>
  </si>
  <si>
    <t>FILTRO LUBRIFICANTE, P/N MWM 905411880012.</t>
  </si>
  <si>
    <t>FILTRO DE COMBUSTÍVEL DIESEL, P/N MWM 905411420003.</t>
  </si>
  <si>
    <t>FILTRO ADMISSÃO DE AR, P/N MANN C15300MANN.</t>
  </si>
  <si>
    <t>BUJÃO FERRO MALEÁVEL ½" MAIS ARRUELA DE VEDAÇÃO, P/N MWM SL180.</t>
  </si>
  <si>
    <t>VÁLVULA TERMOSTÁTICA 71ºC MAIS ACESSÓRIOS. P/N MWM 922587570156.</t>
  </si>
  <si>
    <t>CORREIA DO VENTILADOR, P/N MWM 903460211250.</t>
  </si>
  <si>
    <t>CONJUNTO DE MANGUEIRAS DO SISTEMA DE ARREFECIMENTO, COMPOSTO POR 7 ITENS: P/N MWM (1) 922508610264 + (1) 922508610094 + (1) 922508610124 + (3) 922508610294 + (1) 920708610034 + MAIS ACESSÓRIOS DE FIXAÇÃO.</t>
  </si>
  <si>
    <t>JUNTA DE VEDAÇÃO DA TAMPA DE VÁLVULAS, P/N MWM 922908530444.</t>
  </si>
  <si>
    <t>RESISTÊNCIA DE PRÉ-AQUECIMENTO PARA MOTOR MWM D229.3.</t>
  </si>
  <si>
    <t>BATERIA VRLA, 12V, 4,5AH.</t>
  </si>
  <si>
    <t>FILTRO LUBRIFICANTE, P/N FLEETGUARD LF3000.</t>
  </si>
  <si>
    <t>FILTRO DE COMBUSTÍVEL DIESEL, DOIS ELEMENTOS, P/N FLEETGUARD FS1280 + FF5052.</t>
  </si>
  <si>
    <t>VÁLVULA TERMOSTÁTICA COM JUNTA DE VEDAÇÃO, P/N CUMMINS 3928639 + 3914310.</t>
  </si>
  <si>
    <t>FILTRO DE ADMISSÃO DE AR, P/N FLEETQUARD AH1100.</t>
  </si>
  <si>
    <t>FILTRO P/ SISTEMA ARREFECIMENTO, P/N FLEETGUARD WF 2172.</t>
  </si>
  <si>
    <t>CONJUNTO DE MANGUEIRAS DO SISTEMA DE ARREFECIMENTO MAIS ACESSÓRIOS, P/N CUMMINS (4) + 3918611 + (2) 3970406 + (1) 3918779 + (1) 3920762 + (1) 3920762.</t>
  </si>
  <si>
    <t>JUNTA DE BORRACHA DA TAMPA DE VÁLVULA DE COMANDO COM 6 ANÉIS DE VEDAÇÃO, 7 ITENS: P/N (1) 3905449 + (6) 3910824.</t>
  </si>
  <si>
    <t>RESISTÊNCIA DE PRÉ-AQUECIMENTO PARA MOTOR CUMMINS 6CTA8.3-G.</t>
  </si>
  <si>
    <t>FILTRO LUBRIFICANTE P/N MWM, 905411880011.</t>
  </si>
  <si>
    <t>FILTRO DE COMBUSTÍVEL DIESEL, P/N MWM 90511510020.</t>
  </si>
  <si>
    <t>FILTRO DE ADMISSÃO DE AR, P/N AF25064.</t>
  </si>
  <si>
    <t>VÁLVULA TERMOSTÁTICA 75ºC COM JUNTA DE VEDAÇÃO PARA MWM 6.12TCA.</t>
  </si>
  <si>
    <t>RESISTÊNCIA DE PRÉ-AQUECIMENTO PARA MWM 6.12TCA.</t>
  </si>
  <si>
    <t>CONJUNTO DE DUAS CORREIAS POLY-V PARA MWM 6.12TCA.</t>
  </si>
  <si>
    <t>CONJUNTO DE MANGUEIRAS DO SISTEMA DE ARREFECIMENTO MAIS ACESSÓRIOS, PARA MWM 6.12TCA.</t>
  </si>
  <si>
    <t>FILTRO LUBRIFICANTE. P/N PERKINS 2654A111.</t>
  </si>
  <si>
    <t>FILTRO DE COMBUSTÍVEL, P/N PERKINS 26561118.</t>
  </si>
  <si>
    <t>FILTRO SEDIMENTADOR DE COMBUSTÍVEL/ÁGUA, 4415122.</t>
  </si>
  <si>
    <t>CONJUNTO DE FILTRO DE AR PRIMÁRIO E SECUNDÁRIO, P/N PERKINS 2652C831 + 2652C832.</t>
  </si>
  <si>
    <t>VÁLVULA TERMOSTÁTICA INCLUSO ACESSÓRIOS, PARA MOTOR PERKINS 1106C.</t>
  </si>
  <si>
    <t>CONJUNTO DE MANGUEIRAS DO SISTEMA DE ARREFECIMENTO INCLUSO ACESSÓRIOS, PARA MOTOR PERKINS 1106C.</t>
  </si>
  <si>
    <t>CORREIAS DO ALTERNADOR - P/N PERKINS 2614B655.708.</t>
  </si>
  <si>
    <t>ÓLEO LUBRIFICANTE PARA MOTOR DIESEL, SAE 15W40, API CI-4.</t>
  </si>
  <si>
    <t>BATERIA AUTOMOTIVA, 12VCC, CAPACIDADE 100AH (C20), LIVRE DE MANUTENÇÃO, PARA USO EM MOTOR GERADOR.</t>
  </si>
  <si>
    <t>BATERIA AUTOMOTIVA, 12VCC, CAPACIDADE 150AH (C20), LIVRE DE MANUTENÇÃO, PARA USO EM MOTOR GERADOR.</t>
  </si>
  <si>
    <t>BATERIA AUTOMOTIVA, 12VCC, CAPACIDADE 180AH (C20), LIVRE DE MANUTENÇÃO, PARA USO EM MOTOR GERADOR.</t>
  </si>
  <si>
    <t>MANGUEIRA DE BORRACHA 250LBS 3/8" PARA LINHA DE COMBUSTÍVEL, MAIS ACESSÓRIOS DE FIXAÇÃO E CONEXÃO.</t>
  </si>
  <si>
    <t>MÓDULO RETIFICADOR / CARREGADOR DE BATERIA, TENSÃO DE ENTRADA 120 - 230V, TENSÃO DE SAÍDA 12 OU 24 VCC, MICROPROCESSADO, COM FLUTUAÇÃO AUTOMÁTICA E EQUALIZAÇÃO PERIÓDICA, CORRENTE DE SAÍDA MÍNIMA 5 A, PRÓPRIO PARA USO EM GMG.</t>
  </si>
  <si>
    <t>TODOS</t>
  </si>
  <si>
    <t>GMG 1 E 2</t>
  </si>
  <si>
    <t>GMG 3</t>
  </si>
  <si>
    <t>GMG 5</t>
  </si>
  <si>
    <t>GMG 4</t>
  </si>
  <si>
    <t>PREÇO UNITÁRIO DE VENDA 
(C/ BDI)</t>
  </si>
  <si>
    <t>PREÇO TOTAL DE VENDA 
(C/ BDI)</t>
  </si>
  <si>
    <t>SERVIÇOS DE MANUTENÇÃO</t>
  </si>
  <si>
    <t>SERVIÇOS ESPECIAIS</t>
  </si>
  <si>
    <t>SUBTOTAL 2 - SERVIÇOS ESPECIAIS</t>
  </si>
  <si>
    <t>SUBTOTAL 1 - SERVIÇOS DE MANUTENÇÃO</t>
  </si>
  <si>
    <t>FORNECIMENTO DE PEÇAS APLICADOS NOS SERVIÇOS</t>
  </si>
  <si>
    <t>SERVIÇO DE MANUTENÇÃO CORRETIVA EM GRUPO MOTOR GERADOR - DURAÇÃO DE ATÉ 6 HORAS</t>
  </si>
  <si>
    <t>DESCRIÇÃO</t>
  </si>
  <si>
    <t xml:space="preserve">SUBTOTAL 3 - FORNECIMENTO DE PEÇAS APLICADOS NOS SERVIÇOS </t>
  </si>
  <si>
    <t xml:space="preserve">FILTRO LUBRIFICANTE, P/N UFI 23.198.00 </t>
  </si>
  <si>
    <t>FILTRO DE COMBUSTÍVEL DIESEL, P/N DONALDSON P502143</t>
  </si>
  <si>
    <t>FILTRO ADMISSÃO DE AR, P/N DONALDSON P181054</t>
  </si>
  <si>
    <t>VÁLVULA TERMOSTÁTICA PARA MOTOR GERAPOWER R-4105.</t>
  </si>
  <si>
    <t>CORREIA DO VENTILADOR PARA MOTOR GERAPOWER R-4105</t>
  </si>
  <si>
    <t>RESISTÊNCIA DE PRÉ-AQUECIMENTO PARA MOTOR GERAPOWER R-4105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</si>
  <si>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</si>
  <si>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</si>
  <si>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</si>
  <si>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</si>
  <si>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</si>
  <si>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</si>
  <si>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</si>
  <si>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</si>
  <si>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</si>
  <si>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</si>
  <si>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</si>
  <si>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</si>
  <si>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</si>
  <si>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</si>
  <si>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</si>
  <si>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</si>
  <si>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</si>
  <si>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</si>
  <si>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</si>
  <si>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</si>
  <si>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</si>
  <si>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</si>
  <si>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</si>
  <si>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</si>
  <si>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</si>
  <si>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</si>
  <si>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</si>
  <si>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</si>
  <si>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</si>
  <si>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</si>
  <si>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</si>
  <si>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</si>
  <si>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</si>
  <si>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</si>
  <si>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</si>
  <si>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</si>
  <si>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</si>
  <si>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</si>
  <si>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</si>
  <si>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</si>
  <si>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</si>
  <si>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</si>
  <si>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</si>
  <si>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</si>
  <si>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</si>
  <si>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</si>
  <si>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</si>
  <si>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</si>
  <si>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</si>
  <si>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</si>
  <si>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GMG 6</t>
  </si>
  <si>
    <t>SERVIÇO DE MANUTENÇÃO PREVENTIVA MENSAL EM GRUPO MOTOR GERADOR</t>
  </si>
  <si>
    <t>SERVIÇO DE MANUTENÇÃO EM BOMBA E CONJUNTO BICOS INJETORES DE MOTOR DIESEL DE ATÉ 350 CV E 6 CIL.</t>
  </si>
  <si>
    <t>CONJUNTO DE VÁLVULA ESFÉRICA MONOBLOCO LATÃO CROMADO ½ COM NIPLE DUPLO FERRO MALEÁVEL GALVANIZADO ½"</t>
  </si>
  <si>
    <t>MÓDULO REGULADOR DE TENSÃO PARA GERADOR SEM ESCOVAS, TENSÃO DE REALIMENTAÇÃO 160V – 300VCA OU 320 - 600VCA, TENSÃO DE EXCITAÇÃO 0 A 99VCC, MÁXIMA CORRENTE DE EXCITAÇÃO 7 ACC.</t>
  </si>
  <si>
    <t>DISJUNTOR MONOPOLAR 6 A 32 A, PADRÃO DIN.</t>
  </si>
  <si>
    <t>DISJUNTOR TRIPOLAR 6 A 32 A, PADRÃO DIN.</t>
  </si>
  <si>
    <t>FILTRO SEPARADOR COMBUSTÍVEL/ÁGUA, P/N CUMMINS 3930942.</t>
  </si>
  <si>
    <t>L</t>
  </si>
  <si>
    <t>FLUÍDO PARA RADIADOR DE PRONTO USO, LONGA DURAÇÃO, COM INIBIDORES ORGÂNICOS, ANTICORROSIVO, ANTICONGELANTE E ANTIESPUMANTE, DURABILIDADE MÍNIMA DE 2 ANOS OU 20.000H PARA MOTOR DIESEL. CONFORME NBR 14261 Tipo C.</t>
  </si>
  <si>
    <t>ANEXO III - A</t>
  </si>
  <si>
    <t>ANEXO III - B</t>
  </si>
  <si>
    <t>PREÇO GLOBAL (PARA 60 MESES)</t>
  </si>
  <si>
    <t>MODELO DE PROPOSTA COMERCIAL AJUSTADA</t>
  </si>
  <si>
    <r>
      <t xml:space="preserve">Preço da Proposta Comercial </t>
    </r>
    <r>
      <rPr>
        <sz val="10"/>
        <rFont val="Arial"/>
        <family val="2"/>
      </rPr>
      <t>(para 60 meses) (por extenso): ______________________________________________________</t>
    </r>
  </si>
  <si>
    <t xml:space="preserve">Prazo de validade da proposta:  _________ dias </t>
  </si>
  <si>
    <t>DECLARAMOS QUE:
* Cumprimos plenamente os requisitos de habilitação e que a proposta está em conformidade com as exigências do Edital e seus anexos, nos termos do que dispõe o art. 63 da Lei Federal nº 14.333/2021.
* Temos ciência de todas as condições, especificações e exigências constantes no Edital e seus anexos e que não existem fatos impeditivos para a habilitação no certame, cientes da obrigatoriedade de declarar alguma ocorrência posterior.
* No preço total proposto encontram-se incluídos todos os tributos, encargos sociais, trabalhistas, e quaisquer outros ônus que porventura possam recair sobre o objeto da presente licitação, os quais ficarão a cargo única e exclusivamente da Contratada.</t>
  </si>
  <si>
    <t>Local e Data: ________________________,____ de ________________ de 2024.</t>
  </si>
  <si>
    <t xml:space="preserve">Identificação da empresa Licitante: _______________________________________ </t>
  </si>
  <si>
    <t>CNPJ: ___________________________________</t>
  </si>
  <si>
    <t>Telefone de contato da Empresa LICITANTE: _____________________________________</t>
  </si>
  <si>
    <t>E-mail de contato: _________________________</t>
  </si>
  <si>
    <t>Identificação do(s) Representante(s) Legal(ais): ___________________________________</t>
  </si>
  <si>
    <t>Assinatura do(s) Representante(s) Legal(ais): _____________________________________</t>
  </si>
  <si>
    <t>O LICITANTE DEVERÁ PREENCHER APENAS AS CÉLULAS DESTACADAS DE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</si>
</sst>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165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87">
    <xf numFmtId="0" fontId="0" fillId="0" borderId="0" xfId="0"/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164" fontId="4" fillId="3" borderId="1" xfId="1" applyFont="1" applyFill="1" applyBorder="1" applyAlignment="1">
      <alignment horizontal="center" vertical="center"/>
    </xf>
    <xf numFmtId="0" fontId="6" fillId="0" borderId="0" xfId="3"/>
    <xf numFmtId="0" fontId="7" fillId="0" borderId="0" xfId="4"/>
    <xf numFmtId="0" fontId="9" fillId="0" borderId="0" xfId="5" applyFont="1" applyAlignment="1">
      <alignment horizontal="center" vertical="center" wrapText="1"/>
    </xf>
    <xf numFmtId="0" fontId="10" fillId="3" borderId="1" xfId="5" applyFont="1" applyFill="1" applyBorder="1" applyAlignment="1">
      <alignment horizontal="center" vertical="center"/>
    </xf>
    <xf numFmtId="10" fontId="10" fillId="3" borderId="1" xfId="6" applyNumberFormat="1" applyFont="1" applyFill="1" applyBorder="1" applyAlignment="1">
      <alignment horizontal="center" vertical="center"/>
    </xf>
    <xf numFmtId="0" fontId="1" fillId="0" borderId="1" xfId="5" applyFont="1" applyBorder="1" applyAlignment="1">
      <alignment horizontal="center" vertical="center"/>
    </xf>
    <xf numFmtId="10" fontId="1" fillId="0" borderId="1" xfId="7" applyNumberFormat="1" applyFont="1" applyFill="1" applyBorder="1" applyAlignment="1">
      <alignment horizontal="center" vertical="center"/>
    </xf>
    <xf numFmtId="0" fontId="10" fillId="3" borderId="2" xfId="5" applyFont="1" applyFill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10" fontId="10" fillId="0" borderId="0" xfId="7" applyNumberFormat="1" applyFont="1" applyFill="1" applyBorder="1" applyAlignment="1" applyProtection="1">
      <alignment vertical="center"/>
      <protection locked="0"/>
    </xf>
    <xf numFmtId="0" fontId="1" fillId="0" borderId="0" xfId="5" applyFont="1"/>
    <xf numFmtId="2" fontId="1" fillId="0" borderId="0" xfId="8" applyNumberFormat="1" applyFont="1" applyFill="1" applyBorder="1" applyProtection="1">
      <protection locked="0"/>
    </xf>
    <xf numFmtId="2" fontId="1" fillId="0" borderId="0" xfId="8" applyNumberFormat="1" applyFont="1" applyBorder="1" applyProtection="1">
      <protection locked="0"/>
    </xf>
    <xf numFmtId="0" fontId="10" fillId="0" borderId="0" xfId="5" applyFont="1" applyAlignment="1">
      <alignment horizontal="right"/>
    </xf>
    <xf numFmtId="2" fontId="10" fillId="0" borderId="0" xfId="8" applyNumberFormat="1" applyFont="1" applyFill="1" applyBorder="1" applyProtection="1">
      <protection locked="0"/>
    </xf>
    <xf numFmtId="2" fontId="10" fillId="0" borderId="0" xfId="8" applyNumberFormat="1" applyFont="1" applyBorder="1" applyProtection="1">
      <protection locked="0"/>
    </xf>
    <xf numFmtId="10" fontId="1" fillId="0" borderId="0" xfId="6" applyNumberFormat="1" applyFont="1" applyFill="1" applyBorder="1"/>
    <xf numFmtId="164" fontId="5" fillId="5" borderId="1" xfId="1" applyFont="1" applyFill="1" applyBorder="1" applyAlignment="1">
      <alignment horizontal="center" vertical="center"/>
    </xf>
    <xf numFmtId="10" fontId="1" fillId="5" borderId="1" xfId="7" applyNumberFormat="1" applyFont="1" applyFill="1" applyBorder="1" applyAlignment="1" applyProtection="1">
      <alignment vertical="center"/>
      <protection locked="0"/>
    </xf>
    <xf numFmtId="10" fontId="1" fillId="5" borderId="1" xfId="7" applyNumberFormat="1" applyFont="1" applyFill="1" applyBorder="1" applyAlignment="1">
      <alignment vertical="center"/>
    </xf>
    <xf numFmtId="0" fontId="1" fillId="5" borderId="1" xfId="5" applyFont="1" applyFill="1" applyBorder="1"/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0" fontId="12" fillId="0" borderId="0" xfId="0" applyFont="1"/>
    <xf numFmtId="10" fontId="4" fillId="4" borderId="7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1" fillId="0" borderId="0" xfId="0" applyFont="1"/>
    <xf numFmtId="10" fontId="10" fillId="3" borderId="1" xfId="7" applyNumberFormat="1" applyFont="1" applyFill="1" applyBorder="1" applyAlignment="1" applyProtection="1">
      <alignment vertical="center"/>
      <protection locked="0"/>
    </xf>
    <xf numFmtId="10" fontId="1" fillId="0" borderId="1" xfId="7" applyNumberFormat="1" applyFont="1" applyFill="1" applyBorder="1" applyAlignment="1" applyProtection="1">
      <alignment vertical="center"/>
      <protection locked="0"/>
    </xf>
    <xf numFmtId="10" fontId="1" fillId="5" borderId="1" xfId="7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64" fontId="5" fillId="0" borderId="7" xfId="1" applyFont="1" applyFill="1" applyBorder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" fontId="13" fillId="2" borderId="1" xfId="9" applyNumberFormat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left" vertical="center" wrapText="1"/>
      <protection locked="0"/>
    </xf>
    <xf numFmtId="0" fontId="9" fillId="0" borderId="0" xfId="3" applyFont="1" applyAlignment="1">
      <alignment horizontal="center"/>
    </xf>
    <xf numFmtId="0" fontId="10" fillId="0" borderId="0" xfId="5" applyFont="1" applyAlignment="1">
      <alignment horizontal="right"/>
    </xf>
    <xf numFmtId="0" fontId="1" fillId="0" borderId="2" xfId="5" applyFont="1" applyBorder="1" applyAlignment="1">
      <alignment horizontal="left" vertical="center"/>
    </xf>
    <xf numFmtId="0" fontId="1" fillId="0" borderId="4" xfId="5" applyFont="1" applyBorder="1" applyAlignment="1">
      <alignment horizontal="left" vertical="center"/>
    </xf>
    <xf numFmtId="0" fontId="1" fillId="0" borderId="0" xfId="5" applyFont="1" applyAlignment="1">
      <alignment horizontal="justify" vertical="center" wrapText="1"/>
    </xf>
    <xf numFmtId="0" fontId="1" fillId="0" borderId="5" xfId="5" applyFont="1" applyBorder="1" applyAlignment="1">
      <alignment horizontal="left" vertical="center"/>
    </xf>
    <xf numFmtId="0" fontId="1" fillId="0" borderId="6" xfId="5" applyFont="1" applyBorder="1" applyAlignment="1">
      <alignment horizontal="left" vertical="center"/>
    </xf>
    <xf numFmtId="0" fontId="1" fillId="0" borderId="7" xfId="5" applyFont="1" applyBorder="1" applyAlignment="1">
      <alignment horizontal="left" vertical="center"/>
    </xf>
    <xf numFmtId="0" fontId="1" fillId="3" borderId="1" xfId="5" applyFont="1" applyFill="1" applyBorder="1" applyAlignment="1">
      <alignment horizontal="center" vertical="center"/>
    </xf>
    <xf numFmtId="0" fontId="9" fillId="0" borderId="0" xfId="5" applyFont="1" applyAlignment="1">
      <alignment horizontal="center" vertical="center" wrapText="1"/>
    </xf>
    <xf numFmtId="0" fontId="10" fillId="3" borderId="2" xfId="5" applyFont="1" applyFill="1" applyBorder="1" applyAlignment="1">
      <alignment horizontal="center" vertical="center"/>
    </xf>
    <xf numFmtId="0" fontId="10" fillId="3" borderId="4" xfId="5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1" fillId="6" borderId="0" xfId="0" applyFont="1" applyFill="1" applyAlignment="1">
      <alignment horizontal="justify" vertical="center" wrapText="1"/>
    </xf>
    <xf numFmtId="49" fontId="1" fillId="6" borderId="0" xfId="4" applyNumberFormat="1" applyFont="1" applyFill="1" applyAlignment="1">
      <alignment vertical="top"/>
    </xf>
    <xf numFmtId="0" fontId="1" fillId="6" borderId="0" xfId="0" applyFont="1" applyFill="1"/>
    <xf numFmtId="0" fontId="15" fillId="6" borderId="0" xfId="4" applyFont="1" applyFill="1"/>
    <xf numFmtId="0" fontId="10" fillId="6" borderId="1" xfId="0" applyFont="1" applyFill="1" applyBorder="1" applyAlignment="1">
      <alignment horizontal="center" vertical="center"/>
    </xf>
  </cellXfs>
  <cellStyles count="10">
    <cellStyle name="Moeda" xfId="1" builtinId="4"/>
    <cellStyle name="Normal" xfId="0" builtinId="0"/>
    <cellStyle name="Normal 15" xfId="5" xr:uid="{00000000-0005-0000-0000-000002000000}"/>
    <cellStyle name="Normal 2" xfId="4" xr:uid="{00000000-0005-0000-0000-000003000000}"/>
    <cellStyle name="Normal 4" xfId="3" xr:uid="{00000000-0005-0000-0000-000004000000}"/>
    <cellStyle name="Porcentagem" xfId="2" builtinId="5"/>
    <cellStyle name="Porcentagem 3" xfId="7" xr:uid="{00000000-0005-0000-0000-000006000000}"/>
    <cellStyle name="Porcentagem 5" xfId="8" xr:uid="{00000000-0005-0000-0000-000007000000}"/>
    <cellStyle name="Vírgula" xfId="9" builtinId="3"/>
    <cellStyle name="Vírgula 3 2" xfId="6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t001262\Downloads\Anexo%20III%20-%20Modelo%20de%20Proposta%20Comerc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e Instruções"/>
      <sheetName val="Itens de Manutenção A, B, C, D"/>
      <sheetName val="Composição de BDI"/>
      <sheetName val="Mão de Obra - Planilha 1 - E"/>
      <sheetName val="Mão de Obra - Planilha 2"/>
      <sheetName val="Mão de Obra - Planilha 3"/>
      <sheetName val="Mão de Obra - Planilha 4"/>
      <sheetName val="Mão de Obra - Planilha 5"/>
      <sheetName val="Mão de Obra - Planilha 6"/>
      <sheetName val="Mão de Obra - Planilha 7"/>
      <sheetName val="Mão de Obra - Planilha 8"/>
    </sheetNames>
    <sheetDataSet>
      <sheetData sheetId="0" refreshError="1"/>
      <sheetData sheetId="1">
        <row r="323">
          <cell r="H323">
            <v>0</v>
          </cell>
        </row>
      </sheetData>
      <sheetData sheetId="2"/>
      <sheetData sheetId="3">
        <row r="28">
          <cell r="C28">
            <v>0</v>
          </cell>
        </row>
      </sheetData>
      <sheetData sheetId="4">
        <row r="10">
          <cell r="C10" t="str">
            <v>03- Oficial de Manutenção de Edificações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3"/>
  <sheetViews>
    <sheetView showGridLines="0" tabSelected="1" topLeftCell="A67" zoomScale="90" zoomScaleNormal="90" zoomScaleSheetLayoutView="100" workbookViewId="0">
      <selection activeCell="C71" sqref="C71"/>
    </sheetView>
  </sheetViews>
  <sheetFormatPr defaultRowHeight="15" x14ac:dyDescent="0.25"/>
  <cols>
    <col min="1" max="1" width="6.140625" customWidth="1"/>
    <col min="2" max="2" width="10.42578125" bestFit="1" customWidth="1"/>
    <col min="3" max="3" width="69.28515625" style="3" customWidth="1"/>
    <col min="4" max="4" width="6.7109375" customWidth="1"/>
    <col min="5" max="5" width="6.42578125" customWidth="1"/>
    <col min="6" max="7" width="13" customWidth="1"/>
    <col min="8" max="8" width="14.140625" bestFit="1" customWidth="1"/>
  </cols>
  <sheetData>
    <row r="1" spans="1:8" s="30" customFormat="1" ht="15.75" x14ac:dyDescent="0.25">
      <c r="A1" s="56" t="s">
        <v>154</v>
      </c>
      <c r="B1" s="56"/>
      <c r="C1" s="56"/>
      <c r="D1" s="56"/>
      <c r="E1" s="56"/>
      <c r="F1" s="56"/>
      <c r="G1" s="56"/>
      <c r="H1" s="56"/>
    </row>
    <row r="2" spans="1:8" ht="15.75" x14ac:dyDescent="0.25">
      <c r="A2" s="57" t="s">
        <v>157</v>
      </c>
      <c r="B2" s="57"/>
      <c r="C2" s="57"/>
      <c r="D2" s="57"/>
      <c r="E2" s="57"/>
      <c r="F2" s="57"/>
      <c r="G2" s="57"/>
      <c r="H2" s="57"/>
    </row>
    <row r="4" spans="1:8" ht="51" x14ac:dyDescent="0.25">
      <c r="A4" s="38" t="s">
        <v>0</v>
      </c>
      <c r="B4" s="58" t="s">
        <v>86</v>
      </c>
      <c r="C4" s="59"/>
      <c r="D4" s="39" t="s">
        <v>1</v>
      </c>
      <c r="E4" s="39" t="s">
        <v>2</v>
      </c>
      <c r="F4" s="39" t="s">
        <v>28</v>
      </c>
      <c r="G4" s="39" t="s">
        <v>78</v>
      </c>
      <c r="H4" s="39" t="s">
        <v>79</v>
      </c>
    </row>
    <row r="5" spans="1:8" ht="22.5" customHeight="1" x14ac:dyDescent="0.25">
      <c r="A5" s="44">
        <v>1</v>
      </c>
      <c r="B5" s="67" t="s">
        <v>80</v>
      </c>
      <c r="C5" s="67"/>
      <c r="D5" s="43"/>
      <c r="E5" s="43"/>
      <c r="F5" s="43"/>
      <c r="G5" s="43"/>
      <c r="H5" s="37"/>
    </row>
    <row r="6" spans="1:8" ht="30.75" customHeight="1" x14ac:dyDescent="0.25">
      <c r="A6" s="40" t="s">
        <v>30</v>
      </c>
      <c r="B6" s="60" t="s">
        <v>145</v>
      </c>
      <c r="C6" s="61"/>
      <c r="D6" s="40" t="s">
        <v>31</v>
      </c>
      <c r="E6" s="40">
        <v>360</v>
      </c>
      <c r="F6" s="23">
        <v>0</v>
      </c>
      <c r="G6" s="41">
        <f>ROUND((F6*(1+$H$64)),2)</f>
        <v>0</v>
      </c>
      <c r="H6" s="42">
        <f>G6*E6</f>
        <v>0</v>
      </c>
    </row>
    <row r="7" spans="1:8" ht="27.75" customHeight="1" x14ac:dyDescent="0.25">
      <c r="A7" s="2" t="s">
        <v>32</v>
      </c>
      <c r="B7" s="62" t="s">
        <v>85</v>
      </c>
      <c r="C7" s="63"/>
      <c r="D7" s="2" t="s">
        <v>31</v>
      </c>
      <c r="E7" s="2">
        <v>90</v>
      </c>
      <c r="F7" s="23">
        <v>0</v>
      </c>
      <c r="G7" s="29">
        <f>ROUND((F7*(1+$H$64)),2)</f>
        <v>0</v>
      </c>
      <c r="H7" s="1">
        <f t="shared" ref="H7:H62" si="0">G7*E7</f>
        <v>0</v>
      </c>
    </row>
    <row r="8" spans="1:8" x14ac:dyDescent="0.25">
      <c r="A8" s="51" t="s">
        <v>83</v>
      </c>
      <c r="B8" s="52"/>
      <c r="C8" s="52"/>
      <c r="D8" s="52"/>
      <c r="E8" s="52"/>
      <c r="F8" s="52"/>
      <c r="G8" s="52"/>
      <c r="H8" s="45">
        <f>SUM(H6:H7)</f>
        <v>0</v>
      </c>
    </row>
    <row r="9" spans="1:8" ht="22.5" customHeight="1" x14ac:dyDescent="0.25">
      <c r="A9" s="44">
        <v>2</v>
      </c>
      <c r="B9" s="67" t="s">
        <v>81</v>
      </c>
      <c r="C9" s="67"/>
      <c r="D9" s="43"/>
      <c r="E9" s="43"/>
      <c r="F9" s="43"/>
      <c r="G9" s="43"/>
      <c r="H9" s="37"/>
    </row>
    <row r="10" spans="1:8" ht="24" customHeight="1" x14ac:dyDescent="0.25">
      <c r="A10" s="2" t="s">
        <v>33</v>
      </c>
      <c r="B10" s="62" t="s">
        <v>146</v>
      </c>
      <c r="C10" s="63"/>
      <c r="D10" s="2" t="s">
        <v>31</v>
      </c>
      <c r="E10" s="2">
        <v>2</v>
      </c>
      <c r="F10" s="23">
        <v>0</v>
      </c>
      <c r="G10" s="29">
        <f>ROUND((F10*(1+$H$64)),2)</f>
        <v>0</v>
      </c>
      <c r="H10" s="1">
        <f t="shared" ref="H10" si="1">G10*E10</f>
        <v>0</v>
      </c>
    </row>
    <row r="11" spans="1:8" x14ac:dyDescent="0.25">
      <c r="A11" s="51" t="s">
        <v>82</v>
      </c>
      <c r="B11" s="52"/>
      <c r="C11" s="52"/>
      <c r="D11" s="52"/>
      <c r="E11" s="52"/>
      <c r="F11" s="52"/>
      <c r="G11" s="52"/>
      <c r="H11" s="45">
        <f>H10</f>
        <v>0</v>
      </c>
    </row>
    <row r="12" spans="1:8" x14ac:dyDescent="0.25">
      <c r="A12" s="44">
        <v>3</v>
      </c>
      <c r="B12" s="67" t="s">
        <v>84</v>
      </c>
      <c r="C12" s="67"/>
      <c r="D12" s="43"/>
      <c r="E12" s="43"/>
      <c r="F12" s="43"/>
      <c r="G12" s="43"/>
      <c r="H12" s="37"/>
    </row>
    <row r="13" spans="1:8" x14ac:dyDescent="0.25">
      <c r="A13" s="2" t="s">
        <v>94</v>
      </c>
      <c r="B13" s="64" t="s">
        <v>74</v>
      </c>
      <c r="C13" s="32" t="s">
        <v>35</v>
      </c>
      <c r="D13" s="2" t="s">
        <v>31</v>
      </c>
      <c r="E13" s="2">
        <v>20</v>
      </c>
      <c r="F13" s="23">
        <v>0</v>
      </c>
      <c r="G13" s="29">
        <f t="shared" ref="G13:G44" si="2">ROUND((F13*(1+$H$64)),2)</f>
        <v>0</v>
      </c>
      <c r="H13" s="1">
        <f t="shared" si="0"/>
        <v>0</v>
      </c>
    </row>
    <row r="14" spans="1:8" x14ac:dyDescent="0.25">
      <c r="A14" s="2" t="s">
        <v>95</v>
      </c>
      <c r="B14" s="65"/>
      <c r="C14" s="32" t="s">
        <v>36</v>
      </c>
      <c r="D14" s="2" t="s">
        <v>31</v>
      </c>
      <c r="E14" s="2">
        <v>40</v>
      </c>
      <c r="F14" s="23">
        <v>0</v>
      </c>
      <c r="G14" s="29">
        <f t="shared" si="2"/>
        <v>0</v>
      </c>
      <c r="H14" s="1">
        <f t="shared" si="0"/>
        <v>0</v>
      </c>
    </row>
    <row r="15" spans="1:8" x14ac:dyDescent="0.25">
      <c r="A15" s="2" t="s">
        <v>96</v>
      </c>
      <c r="B15" s="65"/>
      <c r="C15" s="32" t="s">
        <v>37</v>
      </c>
      <c r="D15" s="2" t="s">
        <v>31</v>
      </c>
      <c r="E15" s="2">
        <v>10</v>
      </c>
      <c r="F15" s="23">
        <v>0</v>
      </c>
      <c r="G15" s="29">
        <f t="shared" si="2"/>
        <v>0</v>
      </c>
      <c r="H15" s="1">
        <f>G15*E15</f>
        <v>0</v>
      </c>
    </row>
    <row r="16" spans="1:8" ht="25.5" x14ac:dyDescent="0.25">
      <c r="A16" s="2" t="s">
        <v>97</v>
      </c>
      <c r="B16" s="65"/>
      <c r="C16" s="32" t="s">
        <v>38</v>
      </c>
      <c r="D16" s="2" t="s">
        <v>31</v>
      </c>
      <c r="E16" s="2">
        <v>4</v>
      </c>
      <c r="F16" s="23">
        <v>0</v>
      </c>
      <c r="G16" s="29">
        <f t="shared" si="2"/>
        <v>0</v>
      </c>
      <c r="H16" s="1">
        <f t="shared" si="0"/>
        <v>0</v>
      </c>
    </row>
    <row r="17" spans="1:8" ht="25.5" x14ac:dyDescent="0.25">
      <c r="A17" s="2" t="s">
        <v>98</v>
      </c>
      <c r="B17" s="65"/>
      <c r="C17" s="32" t="s">
        <v>39</v>
      </c>
      <c r="D17" s="2" t="s">
        <v>31</v>
      </c>
      <c r="E17" s="2">
        <v>2</v>
      </c>
      <c r="F17" s="23">
        <v>0</v>
      </c>
      <c r="G17" s="29">
        <f t="shared" si="2"/>
        <v>0</v>
      </c>
      <c r="H17" s="1">
        <f>G17*E17</f>
        <v>0</v>
      </c>
    </row>
    <row r="18" spans="1:8" x14ac:dyDescent="0.25">
      <c r="A18" s="2" t="s">
        <v>99</v>
      </c>
      <c r="B18" s="65"/>
      <c r="C18" s="32" t="s">
        <v>40</v>
      </c>
      <c r="D18" s="2" t="s">
        <v>31</v>
      </c>
      <c r="E18" s="2">
        <v>2</v>
      </c>
      <c r="F18" s="23">
        <v>0</v>
      </c>
      <c r="G18" s="29">
        <f t="shared" si="2"/>
        <v>0</v>
      </c>
      <c r="H18" s="1">
        <f t="shared" si="0"/>
        <v>0</v>
      </c>
    </row>
    <row r="19" spans="1:8" ht="51" x14ac:dyDescent="0.25">
      <c r="A19" s="2" t="s">
        <v>100</v>
      </c>
      <c r="B19" s="65"/>
      <c r="C19" s="32" t="s">
        <v>41</v>
      </c>
      <c r="D19" s="2" t="s">
        <v>31</v>
      </c>
      <c r="E19" s="2">
        <v>2</v>
      </c>
      <c r="F19" s="23">
        <v>0</v>
      </c>
      <c r="G19" s="29">
        <f t="shared" si="2"/>
        <v>0</v>
      </c>
      <c r="H19" s="1">
        <f t="shared" si="0"/>
        <v>0</v>
      </c>
    </row>
    <row r="20" spans="1:8" x14ac:dyDescent="0.25">
      <c r="A20" s="2" t="s">
        <v>101</v>
      </c>
      <c r="B20" s="65"/>
      <c r="C20" s="32" t="s">
        <v>42</v>
      </c>
      <c r="D20" s="2" t="s">
        <v>31</v>
      </c>
      <c r="E20" s="2">
        <v>2</v>
      </c>
      <c r="F20" s="23">
        <v>0</v>
      </c>
      <c r="G20" s="29">
        <f t="shared" si="2"/>
        <v>0</v>
      </c>
      <c r="H20" s="1">
        <f t="shared" si="0"/>
        <v>0</v>
      </c>
    </row>
    <row r="21" spans="1:8" x14ac:dyDescent="0.25">
      <c r="A21" s="2" t="s">
        <v>102</v>
      </c>
      <c r="B21" s="65"/>
      <c r="C21" s="32" t="s">
        <v>43</v>
      </c>
      <c r="D21" s="2" t="s">
        <v>31</v>
      </c>
      <c r="E21" s="2">
        <v>2</v>
      </c>
      <c r="F21" s="23">
        <v>0</v>
      </c>
      <c r="G21" s="29">
        <f t="shared" si="2"/>
        <v>0</v>
      </c>
      <c r="H21" s="1">
        <f t="shared" si="0"/>
        <v>0</v>
      </c>
    </row>
    <row r="22" spans="1:8" x14ac:dyDescent="0.25">
      <c r="A22" s="2" t="s">
        <v>103</v>
      </c>
      <c r="B22" s="66"/>
      <c r="C22" s="32" t="s">
        <v>44</v>
      </c>
      <c r="D22" s="2" t="s">
        <v>31</v>
      </c>
      <c r="E22" s="2">
        <v>2</v>
      </c>
      <c r="F22" s="23">
        <v>0</v>
      </c>
      <c r="G22" s="29">
        <f t="shared" si="2"/>
        <v>0</v>
      </c>
      <c r="H22" s="1">
        <f t="shared" si="0"/>
        <v>0</v>
      </c>
    </row>
    <row r="23" spans="1:8" x14ac:dyDescent="0.25">
      <c r="A23" s="2" t="s">
        <v>104</v>
      </c>
      <c r="B23" s="64" t="s">
        <v>75</v>
      </c>
      <c r="C23" s="32" t="s">
        <v>45</v>
      </c>
      <c r="D23" s="2" t="s">
        <v>31</v>
      </c>
      <c r="E23" s="2">
        <v>10</v>
      </c>
      <c r="F23" s="23">
        <v>0</v>
      </c>
      <c r="G23" s="29">
        <f t="shared" si="2"/>
        <v>0</v>
      </c>
      <c r="H23" s="1">
        <f t="shared" si="0"/>
        <v>0</v>
      </c>
    </row>
    <row r="24" spans="1:8" ht="25.5" x14ac:dyDescent="0.25">
      <c r="A24" s="2" t="s">
        <v>105</v>
      </c>
      <c r="B24" s="65"/>
      <c r="C24" s="32" t="s">
        <v>46</v>
      </c>
      <c r="D24" s="2" t="s">
        <v>31</v>
      </c>
      <c r="E24" s="2">
        <v>10</v>
      </c>
      <c r="F24" s="23">
        <v>0</v>
      </c>
      <c r="G24" s="29">
        <f t="shared" si="2"/>
        <v>0</v>
      </c>
      <c r="H24" s="1">
        <f t="shared" si="0"/>
        <v>0</v>
      </c>
    </row>
    <row r="25" spans="1:8" ht="25.5" x14ac:dyDescent="0.25">
      <c r="A25" s="2" t="s">
        <v>106</v>
      </c>
      <c r="B25" s="65"/>
      <c r="C25" s="32" t="s">
        <v>47</v>
      </c>
      <c r="D25" s="2" t="s">
        <v>31</v>
      </c>
      <c r="E25" s="2">
        <v>1</v>
      </c>
      <c r="F25" s="23">
        <v>0</v>
      </c>
      <c r="G25" s="29">
        <f t="shared" si="2"/>
        <v>0</v>
      </c>
      <c r="H25" s="1">
        <f t="shared" si="0"/>
        <v>0</v>
      </c>
    </row>
    <row r="26" spans="1:8" x14ac:dyDescent="0.25">
      <c r="A26" s="2" t="s">
        <v>107</v>
      </c>
      <c r="B26" s="65"/>
      <c r="C26" s="32" t="s">
        <v>48</v>
      </c>
      <c r="D26" s="2" t="s">
        <v>31</v>
      </c>
      <c r="E26" s="2">
        <v>5</v>
      </c>
      <c r="F26" s="23">
        <v>0</v>
      </c>
      <c r="G26" s="29">
        <f t="shared" si="2"/>
        <v>0</v>
      </c>
      <c r="H26" s="1">
        <f t="shared" si="0"/>
        <v>0</v>
      </c>
    </row>
    <row r="27" spans="1:8" x14ac:dyDescent="0.25">
      <c r="A27" s="2" t="s">
        <v>108</v>
      </c>
      <c r="B27" s="65"/>
      <c r="C27" s="32" t="s">
        <v>151</v>
      </c>
      <c r="D27" s="2" t="s">
        <v>31</v>
      </c>
      <c r="E27" s="2">
        <v>5</v>
      </c>
      <c r="F27" s="23">
        <v>0</v>
      </c>
      <c r="G27" s="29">
        <f t="shared" si="2"/>
        <v>0</v>
      </c>
      <c r="H27" s="1">
        <f t="shared" si="0"/>
        <v>0</v>
      </c>
    </row>
    <row r="28" spans="1:8" x14ac:dyDescent="0.25">
      <c r="A28" s="2" t="s">
        <v>109</v>
      </c>
      <c r="B28" s="65"/>
      <c r="C28" s="32" t="s">
        <v>49</v>
      </c>
      <c r="D28" s="2" t="s">
        <v>31</v>
      </c>
      <c r="E28" s="2">
        <v>5</v>
      </c>
      <c r="F28" s="23">
        <v>0</v>
      </c>
      <c r="G28" s="29">
        <f t="shared" si="2"/>
        <v>0</v>
      </c>
      <c r="H28" s="1">
        <f t="shared" si="0"/>
        <v>0</v>
      </c>
    </row>
    <row r="29" spans="1:8" ht="38.25" x14ac:dyDescent="0.25">
      <c r="A29" s="2" t="s">
        <v>110</v>
      </c>
      <c r="B29" s="65"/>
      <c r="C29" s="32" t="s">
        <v>50</v>
      </c>
      <c r="D29" s="2" t="s">
        <v>31</v>
      </c>
      <c r="E29" s="2">
        <v>1</v>
      </c>
      <c r="F29" s="23">
        <v>0</v>
      </c>
      <c r="G29" s="29">
        <f t="shared" si="2"/>
        <v>0</v>
      </c>
      <c r="H29" s="1">
        <f t="shared" si="0"/>
        <v>0</v>
      </c>
    </row>
    <row r="30" spans="1:8" ht="25.5" x14ac:dyDescent="0.25">
      <c r="A30" s="2" t="s">
        <v>111</v>
      </c>
      <c r="B30" s="65"/>
      <c r="C30" s="32" t="s">
        <v>51</v>
      </c>
      <c r="D30" s="2" t="s">
        <v>31</v>
      </c>
      <c r="E30" s="2">
        <v>1</v>
      </c>
      <c r="F30" s="23">
        <v>0</v>
      </c>
      <c r="G30" s="29">
        <f t="shared" si="2"/>
        <v>0</v>
      </c>
      <c r="H30" s="1">
        <f t="shared" si="0"/>
        <v>0</v>
      </c>
    </row>
    <row r="31" spans="1:8" ht="25.5" x14ac:dyDescent="0.25">
      <c r="A31" s="2" t="s">
        <v>112</v>
      </c>
      <c r="B31" s="66"/>
      <c r="C31" s="32" t="s">
        <v>52</v>
      </c>
      <c r="D31" s="2" t="s">
        <v>31</v>
      </c>
      <c r="E31" s="2">
        <v>1</v>
      </c>
      <c r="F31" s="23">
        <v>0</v>
      </c>
      <c r="G31" s="29">
        <f t="shared" si="2"/>
        <v>0</v>
      </c>
      <c r="H31" s="1">
        <f t="shared" si="0"/>
        <v>0</v>
      </c>
    </row>
    <row r="32" spans="1:8" x14ac:dyDescent="0.25">
      <c r="A32" s="2" t="s">
        <v>113</v>
      </c>
      <c r="B32" s="48" t="s">
        <v>77</v>
      </c>
      <c r="C32" s="32" t="s">
        <v>53</v>
      </c>
      <c r="D32" s="2" t="s">
        <v>31</v>
      </c>
      <c r="E32" s="2">
        <v>10</v>
      </c>
      <c r="F32" s="23">
        <v>0</v>
      </c>
      <c r="G32" s="29">
        <f t="shared" si="2"/>
        <v>0</v>
      </c>
      <c r="H32" s="1">
        <f t="shared" si="0"/>
        <v>0</v>
      </c>
    </row>
    <row r="33" spans="1:8" x14ac:dyDescent="0.25">
      <c r="A33" s="2" t="s">
        <v>114</v>
      </c>
      <c r="B33" s="49"/>
      <c r="C33" s="32" t="s">
        <v>54</v>
      </c>
      <c r="D33" s="2" t="s">
        <v>31</v>
      </c>
      <c r="E33" s="2">
        <v>10</v>
      </c>
      <c r="F33" s="23">
        <v>0</v>
      </c>
      <c r="G33" s="29">
        <f t="shared" si="2"/>
        <v>0</v>
      </c>
      <c r="H33" s="1">
        <f t="shared" si="0"/>
        <v>0</v>
      </c>
    </row>
    <row r="34" spans="1:8" x14ac:dyDescent="0.25">
      <c r="A34" s="2" t="s">
        <v>115</v>
      </c>
      <c r="B34" s="49"/>
      <c r="C34" s="32" t="s">
        <v>55</v>
      </c>
      <c r="D34" s="2" t="s">
        <v>31</v>
      </c>
      <c r="E34" s="2">
        <v>5</v>
      </c>
      <c r="F34" s="23">
        <v>0</v>
      </c>
      <c r="G34" s="29">
        <f t="shared" si="2"/>
        <v>0</v>
      </c>
      <c r="H34" s="1">
        <f t="shared" si="0"/>
        <v>0</v>
      </c>
    </row>
    <row r="35" spans="1:8" ht="25.5" x14ac:dyDescent="0.25">
      <c r="A35" s="2" t="s">
        <v>116</v>
      </c>
      <c r="B35" s="49"/>
      <c r="C35" s="32" t="s">
        <v>56</v>
      </c>
      <c r="D35" s="2" t="s">
        <v>31</v>
      </c>
      <c r="E35" s="2">
        <v>1</v>
      </c>
      <c r="F35" s="23">
        <v>0</v>
      </c>
      <c r="G35" s="29">
        <f t="shared" si="2"/>
        <v>0</v>
      </c>
      <c r="H35" s="1">
        <f t="shared" si="0"/>
        <v>0</v>
      </c>
    </row>
    <row r="36" spans="1:8" x14ac:dyDescent="0.25">
      <c r="A36" s="2" t="s">
        <v>117</v>
      </c>
      <c r="B36" s="49"/>
      <c r="C36" s="32" t="s">
        <v>57</v>
      </c>
      <c r="D36" s="2" t="s">
        <v>31</v>
      </c>
      <c r="E36" s="2">
        <v>1</v>
      </c>
      <c r="F36" s="23">
        <v>0</v>
      </c>
      <c r="G36" s="29">
        <f t="shared" si="2"/>
        <v>0</v>
      </c>
      <c r="H36" s="1">
        <f t="shared" si="0"/>
        <v>0</v>
      </c>
    </row>
    <row r="37" spans="1:8" x14ac:dyDescent="0.25">
      <c r="A37" s="2" t="s">
        <v>118</v>
      </c>
      <c r="B37" s="49"/>
      <c r="C37" s="32" t="s">
        <v>58</v>
      </c>
      <c r="D37" s="2" t="s">
        <v>31</v>
      </c>
      <c r="E37" s="2">
        <v>1</v>
      </c>
      <c r="F37" s="23">
        <v>0</v>
      </c>
      <c r="G37" s="29">
        <f t="shared" si="2"/>
        <v>0</v>
      </c>
      <c r="H37" s="1">
        <f t="shared" si="0"/>
        <v>0</v>
      </c>
    </row>
    <row r="38" spans="1:8" ht="25.5" x14ac:dyDescent="0.25">
      <c r="A38" s="2" t="s">
        <v>119</v>
      </c>
      <c r="B38" s="50"/>
      <c r="C38" s="32" t="s">
        <v>59</v>
      </c>
      <c r="D38" s="2" t="s">
        <v>31</v>
      </c>
      <c r="E38" s="2">
        <v>1</v>
      </c>
      <c r="F38" s="23">
        <v>0</v>
      </c>
      <c r="G38" s="29">
        <f t="shared" si="2"/>
        <v>0</v>
      </c>
      <c r="H38" s="1">
        <f t="shared" si="0"/>
        <v>0</v>
      </c>
    </row>
    <row r="39" spans="1:8" x14ac:dyDescent="0.25">
      <c r="A39" s="2" t="s">
        <v>120</v>
      </c>
      <c r="B39" s="48" t="s">
        <v>76</v>
      </c>
      <c r="C39" s="32" t="s">
        <v>60</v>
      </c>
      <c r="D39" s="2" t="s">
        <v>31</v>
      </c>
      <c r="E39" s="2">
        <v>10</v>
      </c>
      <c r="F39" s="23">
        <v>0</v>
      </c>
      <c r="G39" s="29">
        <f t="shared" si="2"/>
        <v>0</v>
      </c>
      <c r="H39" s="1">
        <f t="shared" si="0"/>
        <v>0</v>
      </c>
    </row>
    <row r="40" spans="1:8" x14ac:dyDescent="0.25">
      <c r="A40" s="2" t="s">
        <v>121</v>
      </c>
      <c r="B40" s="49"/>
      <c r="C40" s="32" t="s">
        <v>61</v>
      </c>
      <c r="D40" s="2" t="s">
        <v>31</v>
      </c>
      <c r="E40" s="2">
        <v>20</v>
      </c>
      <c r="F40" s="23">
        <v>0</v>
      </c>
      <c r="G40" s="29">
        <f t="shared" si="2"/>
        <v>0</v>
      </c>
      <c r="H40" s="1">
        <f t="shared" si="0"/>
        <v>0</v>
      </c>
    </row>
    <row r="41" spans="1:8" x14ac:dyDescent="0.25">
      <c r="A41" s="2" t="s">
        <v>122</v>
      </c>
      <c r="B41" s="49"/>
      <c r="C41" s="32" t="s">
        <v>62</v>
      </c>
      <c r="D41" s="2" t="s">
        <v>31</v>
      </c>
      <c r="E41" s="2">
        <v>5</v>
      </c>
      <c r="F41" s="23">
        <v>0</v>
      </c>
      <c r="G41" s="29">
        <f t="shared" si="2"/>
        <v>0</v>
      </c>
      <c r="H41" s="1">
        <f t="shared" si="0"/>
        <v>0</v>
      </c>
    </row>
    <row r="42" spans="1:8" ht="25.5" x14ac:dyDescent="0.25">
      <c r="A42" s="2" t="s">
        <v>123</v>
      </c>
      <c r="B42" s="49"/>
      <c r="C42" s="32" t="s">
        <v>63</v>
      </c>
      <c r="D42" s="2" t="s">
        <v>31</v>
      </c>
      <c r="E42" s="2">
        <v>5</v>
      </c>
      <c r="F42" s="23">
        <v>0</v>
      </c>
      <c r="G42" s="29">
        <f t="shared" si="2"/>
        <v>0</v>
      </c>
      <c r="H42" s="1">
        <f t="shared" si="0"/>
        <v>0</v>
      </c>
    </row>
    <row r="43" spans="1:8" ht="25.5" x14ac:dyDescent="0.25">
      <c r="A43" s="2" t="s">
        <v>124</v>
      </c>
      <c r="B43" s="49"/>
      <c r="C43" s="32" t="s">
        <v>64</v>
      </c>
      <c r="D43" s="2" t="s">
        <v>31</v>
      </c>
      <c r="E43" s="2">
        <v>1</v>
      </c>
      <c r="F43" s="23">
        <v>0</v>
      </c>
      <c r="G43" s="29">
        <f t="shared" si="2"/>
        <v>0</v>
      </c>
      <c r="H43" s="1">
        <f t="shared" si="0"/>
        <v>0</v>
      </c>
    </row>
    <row r="44" spans="1:8" ht="25.5" x14ac:dyDescent="0.25">
      <c r="A44" s="2" t="s">
        <v>125</v>
      </c>
      <c r="B44" s="49"/>
      <c r="C44" s="32" t="s">
        <v>65</v>
      </c>
      <c r="D44" s="2" t="s">
        <v>31</v>
      </c>
      <c r="E44" s="2">
        <v>1</v>
      </c>
      <c r="F44" s="23">
        <v>0</v>
      </c>
      <c r="G44" s="29">
        <f t="shared" si="2"/>
        <v>0</v>
      </c>
      <c r="H44" s="1">
        <f t="shared" si="0"/>
        <v>0</v>
      </c>
    </row>
    <row r="45" spans="1:8" x14ac:dyDescent="0.25">
      <c r="A45" s="2" t="s">
        <v>126</v>
      </c>
      <c r="B45" s="50"/>
      <c r="C45" s="32" t="s">
        <v>66</v>
      </c>
      <c r="D45" s="2" t="s">
        <v>31</v>
      </c>
      <c r="E45" s="2">
        <v>1</v>
      </c>
      <c r="F45" s="23">
        <v>0</v>
      </c>
      <c r="G45" s="29">
        <f t="shared" ref="G45:G62" si="3">ROUND((F45*(1+$H$64)),2)</f>
        <v>0</v>
      </c>
      <c r="H45" s="1">
        <f t="shared" si="0"/>
        <v>0</v>
      </c>
    </row>
    <row r="46" spans="1:8" x14ac:dyDescent="0.25">
      <c r="A46" s="2" t="s">
        <v>127</v>
      </c>
      <c r="B46" s="48" t="s">
        <v>144</v>
      </c>
      <c r="C46" s="32" t="s">
        <v>88</v>
      </c>
      <c r="D46" s="2" t="s">
        <v>31</v>
      </c>
      <c r="E46" s="2">
        <v>10</v>
      </c>
      <c r="F46" s="23">
        <v>0</v>
      </c>
      <c r="G46" s="29">
        <f t="shared" si="3"/>
        <v>0</v>
      </c>
      <c r="H46" s="1">
        <f t="shared" si="0"/>
        <v>0</v>
      </c>
    </row>
    <row r="47" spans="1:8" x14ac:dyDescent="0.25">
      <c r="A47" s="2" t="s">
        <v>128</v>
      </c>
      <c r="B47" s="49"/>
      <c r="C47" s="32" t="s">
        <v>89</v>
      </c>
      <c r="D47" s="2" t="s">
        <v>31</v>
      </c>
      <c r="E47" s="2">
        <v>10</v>
      </c>
      <c r="F47" s="23">
        <v>0</v>
      </c>
      <c r="G47" s="29">
        <f t="shared" si="3"/>
        <v>0</v>
      </c>
      <c r="H47" s="1">
        <f t="shared" si="0"/>
        <v>0</v>
      </c>
    </row>
    <row r="48" spans="1:8" x14ac:dyDescent="0.25">
      <c r="A48" s="2" t="s">
        <v>129</v>
      </c>
      <c r="B48" s="49"/>
      <c r="C48" s="32" t="s">
        <v>90</v>
      </c>
      <c r="D48" s="2" t="s">
        <v>31</v>
      </c>
      <c r="E48" s="2">
        <v>5</v>
      </c>
      <c r="F48" s="23">
        <v>0</v>
      </c>
      <c r="G48" s="29">
        <f t="shared" si="3"/>
        <v>0</v>
      </c>
      <c r="H48" s="1">
        <f t="shared" si="0"/>
        <v>0</v>
      </c>
    </row>
    <row r="49" spans="1:8" x14ac:dyDescent="0.25">
      <c r="A49" s="2" t="s">
        <v>130</v>
      </c>
      <c r="B49" s="49"/>
      <c r="C49" s="32" t="s">
        <v>91</v>
      </c>
      <c r="D49" s="2" t="s">
        <v>31</v>
      </c>
      <c r="E49" s="2">
        <v>1</v>
      </c>
      <c r="F49" s="23">
        <v>0</v>
      </c>
      <c r="G49" s="29">
        <f t="shared" si="3"/>
        <v>0</v>
      </c>
      <c r="H49" s="1">
        <f t="shared" si="0"/>
        <v>0</v>
      </c>
    </row>
    <row r="50" spans="1:8" x14ac:dyDescent="0.25">
      <c r="A50" s="2" t="s">
        <v>131</v>
      </c>
      <c r="B50" s="49"/>
      <c r="C50" s="32" t="s">
        <v>92</v>
      </c>
      <c r="D50" s="2" t="s">
        <v>31</v>
      </c>
      <c r="E50" s="2">
        <v>1</v>
      </c>
      <c r="F50" s="23">
        <v>0</v>
      </c>
      <c r="G50" s="29">
        <f t="shared" si="3"/>
        <v>0</v>
      </c>
      <c r="H50" s="1">
        <f t="shared" ref="H50:H56" si="4">G50*E50</f>
        <v>0</v>
      </c>
    </row>
    <row r="51" spans="1:8" x14ac:dyDescent="0.25">
      <c r="A51" s="2" t="s">
        <v>132</v>
      </c>
      <c r="B51" s="49"/>
      <c r="C51" s="32" t="s">
        <v>93</v>
      </c>
      <c r="D51" s="2" t="s">
        <v>31</v>
      </c>
      <c r="E51" s="2">
        <v>1</v>
      </c>
      <c r="F51" s="23">
        <v>0</v>
      </c>
      <c r="G51" s="29">
        <f t="shared" si="3"/>
        <v>0</v>
      </c>
      <c r="H51" s="1">
        <f t="shared" si="4"/>
        <v>0</v>
      </c>
    </row>
    <row r="52" spans="1:8" x14ac:dyDescent="0.25">
      <c r="A52" s="2" t="s">
        <v>133</v>
      </c>
      <c r="B52" s="47"/>
      <c r="C52" s="32" t="s">
        <v>67</v>
      </c>
      <c r="D52" s="2" t="s">
        <v>152</v>
      </c>
      <c r="E52" s="2">
        <v>830</v>
      </c>
      <c r="F52" s="23">
        <v>0</v>
      </c>
      <c r="G52" s="29">
        <f t="shared" si="3"/>
        <v>0</v>
      </c>
      <c r="H52" s="1">
        <f t="shared" si="4"/>
        <v>0</v>
      </c>
    </row>
    <row r="53" spans="1:8" ht="51" x14ac:dyDescent="0.25">
      <c r="A53" s="2" t="s">
        <v>134</v>
      </c>
      <c r="B53" s="55" t="s">
        <v>73</v>
      </c>
      <c r="C53" s="32" t="s">
        <v>153</v>
      </c>
      <c r="D53" s="2" t="s">
        <v>152</v>
      </c>
      <c r="E53" s="2">
        <v>705</v>
      </c>
      <c r="F53" s="23">
        <v>0</v>
      </c>
      <c r="G53" s="29">
        <f t="shared" si="3"/>
        <v>0</v>
      </c>
      <c r="H53" s="1">
        <f t="shared" si="4"/>
        <v>0</v>
      </c>
    </row>
    <row r="54" spans="1:8" ht="25.5" x14ac:dyDescent="0.25">
      <c r="A54" s="2" t="s">
        <v>135</v>
      </c>
      <c r="B54" s="55"/>
      <c r="C54" s="32" t="s">
        <v>68</v>
      </c>
      <c r="D54" s="2" t="s">
        <v>31</v>
      </c>
      <c r="E54" s="2">
        <v>6</v>
      </c>
      <c r="F54" s="23">
        <v>0</v>
      </c>
      <c r="G54" s="29">
        <f t="shared" si="3"/>
        <v>0</v>
      </c>
      <c r="H54" s="1">
        <f t="shared" si="4"/>
        <v>0</v>
      </c>
    </row>
    <row r="55" spans="1:8" ht="25.5" x14ac:dyDescent="0.25">
      <c r="A55" s="2" t="s">
        <v>136</v>
      </c>
      <c r="B55" s="55"/>
      <c r="C55" s="32" t="s">
        <v>69</v>
      </c>
      <c r="D55" s="2" t="s">
        <v>31</v>
      </c>
      <c r="E55" s="2">
        <v>4</v>
      </c>
      <c r="F55" s="23">
        <v>0</v>
      </c>
      <c r="G55" s="29">
        <f t="shared" si="3"/>
        <v>0</v>
      </c>
      <c r="H55" s="1">
        <f t="shared" si="4"/>
        <v>0</v>
      </c>
    </row>
    <row r="56" spans="1:8" ht="25.5" x14ac:dyDescent="0.25">
      <c r="A56" s="2" t="s">
        <v>137</v>
      </c>
      <c r="B56" s="55"/>
      <c r="C56" s="32" t="s">
        <v>70</v>
      </c>
      <c r="D56" s="2" t="s">
        <v>31</v>
      </c>
      <c r="E56" s="2">
        <v>4</v>
      </c>
      <c r="F56" s="23">
        <v>0</v>
      </c>
      <c r="G56" s="29">
        <f t="shared" si="3"/>
        <v>0</v>
      </c>
      <c r="H56" s="1">
        <f t="shared" si="4"/>
        <v>0</v>
      </c>
    </row>
    <row r="57" spans="1:8" ht="25.5" x14ac:dyDescent="0.25">
      <c r="A57" s="2" t="s">
        <v>138</v>
      </c>
      <c r="B57" s="55"/>
      <c r="C57" s="32" t="s">
        <v>71</v>
      </c>
      <c r="D57" s="2" t="s">
        <v>31</v>
      </c>
      <c r="E57" s="2">
        <v>60</v>
      </c>
      <c r="F57" s="23">
        <v>0</v>
      </c>
      <c r="G57" s="29">
        <f t="shared" si="3"/>
        <v>0</v>
      </c>
      <c r="H57" s="1">
        <f t="shared" si="0"/>
        <v>0</v>
      </c>
    </row>
    <row r="58" spans="1:8" ht="25.5" x14ac:dyDescent="0.25">
      <c r="A58" s="2" t="s">
        <v>139</v>
      </c>
      <c r="B58" s="55"/>
      <c r="C58" s="32" t="s">
        <v>147</v>
      </c>
      <c r="D58" s="2" t="s">
        <v>31</v>
      </c>
      <c r="E58" s="2">
        <v>6</v>
      </c>
      <c r="F58" s="23">
        <v>0</v>
      </c>
      <c r="G58" s="29">
        <f t="shared" si="3"/>
        <v>0</v>
      </c>
      <c r="H58" s="1">
        <f t="shared" si="0"/>
        <v>0</v>
      </c>
    </row>
    <row r="59" spans="1:8" ht="63.75" x14ac:dyDescent="0.25">
      <c r="A59" s="2" t="s">
        <v>140</v>
      </c>
      <c r="B59" s="55"/>
      <c r="C59" s="32" t="s">
        <v>72</v>
      </c>
      <c r="D59" s="2" t="s">
        <v>31</v>
      </c>
      <c r="E59" s="2">
        <v>2</v>
      </c>
      <c r="F59" s="23">
        <v>0</v>
      </c>
      <c r="G59" s="29">
        <f t="shared" si="3"/>
        <v>0</v>
      </c>
      <c r="H59" s="1">
        <f t="shared" si="0"/>
        <v>0</v>
      </c>
    </row>
    <row r="60" spans="1:8" ht="38.25" x14ac:dyDescent="0.25">
      <c r="A60" s="2" t="s">
        <v>141</v>
      </c>
      <c r="B60" s="55"/>
      <c r="C60" s="32" t="s">
        <v>148</v>
      </c>
      <c r="D60" s="2" t="s">
        <v>31</v>
      </c>
      <c r="E60" s="2">
        <v>2</v>
      </c>
      <c r="F60" s="23">
        <v>0</v>
      </c>
      <c r="G60" s="29">
        <f t="shared" si="3"/>
        <v>0</v>
      </c>
      <c r="H60" s="1">
        <f t="shared" si="0"/>
        <v>0</v>
      </c>
    </row>
    <row r="61" spans="1:8" x14ac:dyDescent="0.25">
      <c r="A61" s="2" t="s">
        <v>142</v>
      </c>
      <c r="B61" s="55"/>
      <c r="C61" s="32" t="s">
        <v>149</v>
      </c>
      <c r="D61" s="2" t="s">
        <v>31</v>
      </c>
      <c r="E61" s="2">
        <v>2</v>
      </c>
      <c r="F61" s="23">
        <v>0</v>
      </c>
      <c r="G61" s="29">
        <f t="shared" si="3"/>
        <v>0</v>
      </c>
      <c r="H61" s="1">
        <f t="shared" si="0"/>
        <v>0</v>
      </c>
    </row>
    <row r="62" spans="1:8" x14ac:dyDescent="0.25">
      <c r="A62" s="2" t="s">
        <v>143</v>
      </c>
      <c r="B62" s="55"/>
      <c r="C62" s="32" t="s">
        <v>150</v>
      </c>
      <c r="D62" s="2" t="s">
        <v>31</v>
      </c>
      <c r="E62" s="2">
        <v>2</v>
      </c>
      <c r="F62" s="23">
        <v>0</v>
      </c>
      <c r="G62" s="29">
        <f t="shared" si="3"/>
        <v>0</v>
      </c>
      <c r="H62" s="1">
        <f t="shared" si="0"/>
        <v>0</v>
      </c>
    </row>
    <row r="63" spans="1:8" x14ac:dyDescent="0.25">
      <c r="A63" s="51" t="s">
        <v>87</v>
      </c>
      <c r="B63" s="52"/>
      <c r="C63" s="52"/>
      <c r="D63" s="52"/>
      <c r="E63" s="52"/>
      <c r="F63" s="52"/>
      <c r="G63" s="52"/>
      <c r="H63" s="46">
        <f>SUM(H13:H62)</f>
        <v>0</v>
      </c>
    </row>
    <row r="64" spans="1:8" x14ac:dyDescent="0.25">
      <c r="A64" s="27"/>
      <c r="B64" s="28"/>
      <c r="C64" s="28"/>
      <c r="D64" s="28"/>
      <c r="E64" s="28"/>
      <c r="F64" s="28"/>
      <c r="G64" s="28"/>
      <c r="H64" s="31">
        <f>ROUND('Anexo III B - Comp. de BDI'!D16,4)</f>
        <v>0</v>
      </c>
    </row>
    <row r="65" spans="1:8" x14ac:dyDescent="0.25">
      <c r="A65" s="53" t="s">
        <v>156</v>
      </c>
      <c r="B65" s="54"/>
      <c r="C65" s="54"/>
      <c r="D65" s="54"/>
      <c r="E65" s="54"/>
      <c r="F65" s="54"/>
      <c r="G65" s="54"/>
      <c r="H65" s="4">
        <f>H8+H63+H11</f>
        <v>0</v>
      </c>
    </row>
    <row r="67" spans="1:8" ht="27.75" customHeight="1" x14ac:dyDescent="0.25">
      <c r="A67" s="80" t="s">
        <v>158</v>
      </c>
      <c r="B67" s="80"/>
      <c r="C67" s="80"/>
      <c r="D67" s="80"/>
      <c r="E67" s="80"/>
      <c r="F67" s="80"/>
      <c r="G67" s="80"/>
      <c r="H67" s="80"/>
    </row>
    <row r="68" spans="1:8" ht="27.75" customHeight="1" x14ac:dyDescent="0.25">
      <c r="A68" s="80" t="s">
        <v>159</v>
      </c>
      <c r="B68" s="80"/>
      <c r="C68" s="80"/>
      <c r="D68" s="80"/>
      <c r="E68" s="80"/>
      <c r="F68" s="80"/>
      <c r="G68" s="80"/>
      <c r="H68" s="80"/>
    </row>
    <row r="69" spans="1:8" x14ac:dyDescent="0.25">
      <c r="A69" s="81"/>
      <c r="B69" s="81"/>
      <c r="C69" s="81"/>
      <c r="D69" s="81"/>
      <c r="E69" s="81"/>
      <c r="F69" s="81"/>
      <c r="G69" s="81"/>
      <c r="H69" s="81"/>
    </row>
    <row r="70" spans="1:8" ht="98.25" customHeight="1" x14ac:dyDescent="0.25">
      <c r="A70" s="82" t="s">
        <v>160</v>
      </c>
      <c r="B70" s="82"/>
      <c r="C70" s="82"/>
      <c r="D70" s="82"/>
      <c r="E70" s="82"/>
      <c r="F70" s="82"/>
      <c r="G70" s="82"/>
      <c r="H70" s="82"/>
    </row>
    <row r="71" spans="1:8" x14ac:dyDescent="0.25">
      <c r="A71" s="81"/>
      <c r="B71" s="81"/>
      <c r="C71" s="81"/>
      <c r="D71" s="81"/>
      <c r="E71" s="81"/>
      <c r="F71" s="81"/>
      <c r="G71" s="81"/>
      <c r="H71" s="81"/>
    </row>
    <row r="72" spans="1:8" x14ac:dyDescent="0.25">
      <c r="A72" s="83" t="s">
        <v>161</v>
      </c>
      <c r="B72" s="83"/>
      <c r="C72" s="84"/>
      <c r="D72" s="84"/>
      <c r="E72" s="84"/>
      <c r="F72" s="84"/>
      <c r="G72" s="84"/>
      <c r="H72" s="84"/>
    </row>
    <row r="73" spans="1:8" x14ac:dyDescent="0.25">
      <c r="A73" s="85"/>
      <c r="B73" s="85"/>
      <c r="C73" s="84"/>
      <c r="D73" s="84"/>
      <c r="E73" s="84"/>
      <c r="F73" s="84"/>
      <c r="G73" s="84"/>
      <c r="H73" s="84"/>
    </row>
    <row r="74" spans="1:8" x14ac:dyDescent="0.25">
      <c r="A74" s="83" t="s">
        <v>162</v>
      </c>
      <c r="B74" s="83"/>
      <c r="C74" s="84"/>
      <c r="D74" s="84"/>
      <c r="E74" s="84" t="s">
        <v>163</v>
      </c>
      <c r="F74" s="84"/>
      <c r="G74" s="84"/>
      <c r="H74" s="84"/>
    </row>
    <row r="75" spans="1:8" x14ac:dyDescent="0.25">
      <c r="A75" s="85"/>
      <c r="B75" s="85"/>
      <c r="C75" s="84"/>
      <c r="D75" s="84"/>
      <c r="E75" s="84"/>
      <c r="F75" s="84"/>
      <c r="G75" s="84"/>
      <c r="H75" s="84"/>
    </row>
    <row r="76" spans="1:8" x14ac:dyDescent="0.25">
      <c r="A76" s="83" t="s">
        <v>164</v>
      </c>
      <c r="B76" s="83"/>
      <c r="C76" s="84"/>
      <c r="D76" s="84"/>
      <c r="E76" s="84" t="s">
        <v>165</v>
      </c>
      <c r="F76" s="84"/>
      <c r="G76" s="84"/>
      <c r="H76" s="84"/>
    </row>
    <row r="77" spans="1:8" x14ac:dyDescent="0.25">
      <c r="A77" s="83"/>
      <c r="B77" s="83"/>
      <c r="C77" s="84"/>
      <c r="D77" s="84"/>
      <c r="E77" s="84"/>
      <c r="F77" s="84"/>
      <c r="G77" s="84"/>
      <c r="H77" s="84"/>
    </row>
    <row r="78" spans="1:8" x14ac:dyDescent="0.25">
      <c r="A78" s="83" t="s">
        <v>166</v>
      </c>
      <c r="B78" s="83"/>
      <c r="C78" s="84"/>
      <c r="D78" s="84"/>
      <c r="E78" s="84"/>
      <c r="F78" s="84"/>
      <c r="G78" s="84"/>
      <c r="H78" s="84"/>
    </row>
    <row r="79" spans="1:8" x14ac:dyDescent="0.25">
      <c r="A79" s="85"/>
      <c r="B79" s="85"/>
      <c r="C79" s="84"/>
      <c r="D79" s="84"/>
      <c r="E79" s="84"/>
      <c r="F79" s="84"/>
      <c r="G79" s="84"/>
      <c r="H79" s="84"/>
    </row>
    <row r="80" spans="1:8" x14ac:dyDescent="0.25">
      <c r="A80" s="83" t="s">
        <v>167</v>
      </c>
      <c r="B80" s="83"/>
      <c r="C80" s="84"/>
      <c r="D80" s="84"/>
      <c r="E80" s="84"/>
      <c r="F80" s="84"/>
      <c r="G80" s="84"/>
      <c r="H80" s="84"/>
    </row>
    <row r="81" spans="1:8" x14ac:dyDescent="0.25">
      <c r="A81" s="84"/>
      <c r="B81" s="84"/>
      <c r="C81" s="84"/>
      <c r="D81" s="84"/>
      <c r="E81" s="84"/>
      <c r="F81" s="84"/>
      <c r="G81" s="84"/>
      <c r="H81" s="84"/>
    </row>
    <row r="82" spans="1:8" x14ac:dyDescent="0.25">
      <c r="A82" s="86" t="s">
        <v>168</v>
      </c>
      <c r="B82" s="86"/>
      <c r="C82" s="86"/>
      <c r="D82" s="86"/>
      <c r="E82" s="86"/>
      <c r="F82" s="86"/>
      <c r="G82" s="86"/>
      <c r="H82" s="86"/>
    </row>
    <row r="83" spans="1:8" x14ac:dyDescent="0.25">
      <c r="A83" s="33"/>
      <c r="B83" s="33"/>
      <c r="C83" s="33"/>
      <c r="D83" s="33"/>
      <c r="E83" s="33"/>
      <c r="F83" s="33"/>
      <c r="G83" s="33"/>
    </row>
  </sheetData>
  <mergeCells count="23">
    <mergeCell ref="B32:B38"/>
    <mergeCell ref="B10:C10"/>
    <mergeCell ref="B13:B22"/>
    <mergeCell ref="B23:B31"/>
    <mergeCell ref="B5:C5"/>
    <mergeCell ref="B9:C9"/>
    <mergeCell ref="B12:C12"/>
    <mergeCell ref="A11:G11"/>
    <mergeCell ref="A1:H1"/>
    <mergeCell ref="A2:H2"/>
    <mergeCell ref="B4:C4"/>
    <mergeCell ref="A8:G8"/>
    <mergeCell ref="B6:C6"/>
    <mergeCell ref="B7:C7"/>
    <mergeCell ref="B39:B45"/>
    <mergeCell ref="A63:G63"/>
    <mergeCell ref="A65:G65"/>
    <mergeCell ref="B46:B51"/>
    <mergeCell ref="B53:B62"/>
    <mergeCell ref="A67:H67"/>
    <mergeCell ref="A68:H68"/>
    <mergeCell ref="A70:H70"/>
    <mergeCell ref="A82:H82"/>
  </mergeCells>
  <printOptions horizontalCentered="1"/>
  <pageMargins left="0.31496062992125984" right="0.15748031496062992" top="0.78740157480314965" bottom="0.62992125984251968" header="0.15748031496062992" footer="0.31496062992125984"/>
  <pageSetup paperSize="9" scale="71" fitToHeight="0" orientation="portrait" r:id="rId1"/>
  <headerFooter>
    <oddHeader>&amp;R   &amp;G</oddHeader>
    <oddFooter>&amp;L&amp;"Arial,Normal"&amp;10
&amp;C&amp;"Arial,Negrito itálico"&amp;10BHTRANS/FMU&amp;"Arial,Normal" - PE n.º: 14&amp;K000000/2024&amp;K01+000 - Anexo III A - Modelo de Proposta Comercial - Pagina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24"/>
  <sheetViews>
    <sheetView showGridLines="0" view="pageLayout" topLeftCell="A4" zoomScaleNormal="100" workbookViewId="0">
      <selection activeCell="C49" sqref="C49"/>
    </sheetView>
  </sheetViews>
  <sheetFormatPr defaultRowHeight="12.75" x14ac:dyDescent="0.2"/>
  <cols>
    <col min="1" max="1" width="10.85546875" style="6" bestFit="1" customWidth="1"/>
    <col min="2" max="2" width="15" style="6" bestFit="1" customWidth="1"/>
    <col min="3" max="3" width="26.140625" style="6" bestFit="1" customWidth="1"/>
    <col min="4" max="4" width="15.5703125" style="6" customWidth="1"/>
    <col min="5" max="5" width="9.140625" style="6"/>
    <col min="6" max="6" width="9.140625" style="6" customWidth="1"/>
    <col min="7" max="16384" width="9.140625" style="6"/>
  </cols>
  <sheetData>
    <row r="2" spans="1:4" ht="15.75" x14ac:dyDescent="0.25">
      <c r="A2" s="68" t="s">
        <v>155</v>
      </c>
      <c r="B2" s="68"/>
      <c r="C2" s="68"/>
      <c r="D2" s="68"/>
    </row>
    <row r="3" spans="1:4" ht="30" customHeight="1" x14ac:dyDescent="0.2">
      <c r="A3" s="77" t="s">
        <v>34</v>
      </c>
      <c r="B3" s="77"/>
      <c r="C3" s="77"/>
      <c r="D3" s="77"/>
    </row>
    <row r="4" spans="1:4" ht="15.75" x14ac:dyDescent="0.2">
      <c r="A4" s="7"/>
      <c r="B4" s="7"/>
      <c r="C4" s="7"/>
      <c r="D4" s="7"/>
    </row>
    <row r="5" spans="1:4" x14ac:dyDescent="0.2">
      <c r="A5" s="78" t="s">
        <v>3</v>
      </c>
      <c r="B5" s="79"/>
      <c r="C5" s="8" t="s">
        <v>4</v>
      </c>
      <c r="D5" s="9" t="s">
        <v>5</v>
      </c>
    </row>
    <row r="6" spans="1:4" x14ac:dyDescent="0.2">
      <c r="A6" s="70" t="s">
        <v>6</v>
      </c>
      <c r="B6" s="71"/>
      <c r="C6" s="10" t="s">
        <v>7</v>
      </c>
      <c r="D6" s="24"/>
    </row>
    <row r="7" spans="1:4" x14ac:dyDescent="0.2">
      <c r="A7" s="70" t="s">
        <v>8</v>
      </c>
      <c r="B7" s="71"/>
      <c r="C7" s="10" t="s">
        <v>9</v>
      </c>
      <c r="D7" s="24"/>
    </row>
    <row r="8" spans="1:4" x14ac:dyDescent="0.2">
      <c r="A8" s="70" t="s">
        <v>10</v>
      </c>
      <c r="B8" s="71"/>
      <c r="C8" s="10" t="s">
        <v>11</v>
      </c>
      <c r="D8" s="24"/>
    </row>
    <row r="9" spans="1:4" x14ac:dyDescent="0.2">
      <c r="A9" s="70" t="s">
        <v>12</v>
      </c>
      <c r="B9" s="71"/>
      <c r="C9" s="10" t="s">
        <v>13</v>
      </c>
      <c r="D9" s="24"/>
    </row>
    <row r="10" spans="1:4" x14ac:dyDescent="0.2">
      <c r="A10" s="70" t="s">
        <v>14</v>
      </c>
      <c r="B10" s="71"/>
      <c r="C10" s="10" t="s">
        <v>15</v>
      </c>
      <c r="D10" s="25"/>
    </row>
    <row r="11" spans="1:4" x14ac:dyDescent="0.2">
      <c r="A11" s="73" t="s">
        <v>16</v>
      </c>
      <c r="B11" s="10" t="s">
        <v>17</v>
      </c>
      <c r="C11" s="11" t="s">
        <v>18</v>
      </c>
      <c r="D11" s="36"/>
    </row>
    <row r="12" spans="1:4" x14ac:dyDescent="0.2">
      <c r="A12" s="74"/>
      <c r="B12" s="10" t="s">
        <v>19</v>
      </c>
      <c r="C12" s="11" t="s">
        <v>18</v>
      </c>
      <c r="D12" s="36"/>
    </row>
    <row r="13" spans="1:4" x14ac:dyDescent="0.2">
      <c r="A13" s="74"/>
      <c r="B13" s="10" t="s">
        <v>20</v>
      </c>
      <c r="C13" s="11" t="s">
        <v>18</v>
      </c>
      <c r="D13" s="36"/>
    </row>
    <row r="14" spans="1:4" x14ac:dyDescent="0.2">
      <c r="A14" s="75"/>
      <c r="B14" s="10" t="s">
        <v>21</v>
      </c>
      <c r="C14" s="10" t="s">
        <v>22</v>
      </c>
      <c r="D14" s="35">
        <f>SUM(D11:D13)</f>
        <v>0</v>
      </c>
    </row>
    <row r="15" spans="1:4" x14ac:dyDescent="0.2">
      <c r="A15" s="70" t="s">
        <v>23</v>
      </c>
      <c r="B15" s="71"/>
      <c r="C15" s="10" t="s">
        <v>24</v>
      </c>
      <c r="D15" s="24"/>
    </row>
    <row r="16" spans="1:4" x14ac:dyDescent="0.2">
      <c r="A16" s="12" t="s">
        <v>25</v>
      </c>
      <c r="B16" s="76" t="s">
        <v>26</v>
      </c>
      <c r="C16" s="76"/>
      <c r="D16" s="34">
        <f>ROUND((1+D6+D7+D8)*(1+D9)*(1+D10)/(1-(D14+D15))-1,4)</f>
        <v>0</v>
      </c>
    </row>
    <row r="18" spans="1:4" x14ac:dyDescent="0.2">
      <c r="A18" s="13"/>
      <c r="B18" s="14"/>
      <c r="C18" s="14"/>
      <c r="D18" s="15"/>
    </row>
    <row r="19" spans="1:4" x14ac:dyDescent="0.2">
      <c r="A19" s="72" t="s">
        <v>27</v>
      </c>
      <c r="B19" s="72"/>
      <c r="C19" s="72"/>
      <c r="D19" s="72"/>
    </row>
    <row r="20" spans="1:4" x14ac:dyDescent="0.2">
      <c r="A20" s="26"/>
      <c r="B20" s="16" t="s">
        <v>29</v>
      </c>
      <c r="C20" s="17"/>
      <c r="D20" s="18"/>
    </row>
    <row r="21" spans="1:4" x14ac:dyDescent="0.2">
      <c r="A21" s="16"/>
      <c r="B21" s="16"/>
      <c r="C21" s="17"/>
      <c r="D21" s="18"/>
    </row>
    <row r="22" spans="1:4" x14ac:dyDescent="0.2">
      <c r="A22" s="16"/>
      <c r="B22" s="19"/>
      <c r="C22" s="20"/>
      <c r="D22" s="21"/>
    </row>
    <row r="23" spans="1:4" ht="15" x14ac:dyDescent="0.25">
      <c r="A23" s="16"/>
      <c r="B23" s="16"/>
      <c r="C23" s="22"/>
      <c r="D23" s="5"/>
    </row>
    <row r="24" spans="1:4" ht="15" x14ac:dyDescent="0.25">
      <c r="A24" s="69"/>
      <c r="B24" s="69"/>
      <c r="C24" s="20"/>
      <c r="D24" s="5"/>
    </row>
  </sheetData>
  <mergeCells count="13">
    <mergeCell ref="A2:D2"/>
    <mergeCell ref="A24:B24"/>
    <mergeCell ref="A8:B8"/>
    <mergeCell ref="A19:D19"/>
    <mergeCell ref="A9:B9"/>
    <mergeCell ref="A10:B10"/>
    <mergeCell ref="A11:A14"/>
    <mergeCell ref="A15:B15"/>
    <mergeCell ref="B16:C16"/>
    <mergeCell ref="A3:D3"/>
    <mergeCell ref="A5:B5"/>
    <mergeCell ref="A6:B6"/>
    <mergeCell ref="A7:B7"/>
  </mergeCells>
  <pageMargins left="0.98425196850393704" right="0.51181102362204722" top="1.1811023622047245" bottom="0.78740157480314965" header="0.31496062992125984" footer="0.31496062992125984"/>
  <pageSetup paperSize="9" orientation="portrait" r:id="rId1"/>
  <headerFooter>
    <oddHeader>&amp;R&amp;G</oddHeader>
    <oddFooter>&amp;C&amp;"Arial,Negrito itálico"&amp;10BHTRANS &amp;"Arial,Normal"- PE n.º: 14/2024 - Anexo III B - Modelo de Composição do BDI - 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Anexo III A</vt:lpstr>
      <vt:lpstr>Anexo III B - Comp. de BDI</vt:lpstr>
      <vt:lpstr>'Anexo III A'!Area_de_impressao</vt:lpstr>
      <vt:lpstr>'Anexo III 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ISABELA TORRES DE MAGALHAES FERREIRA</dc:creator>
  <cp:lastModifiedBy>Cidclei P. Santos</cp:lastModifiedBy>
  <cp:lastPrinted>2024-08-27T14:04:18Z</cp:lastPrinted>
  <dcterms:created xsi:type="dcterms:W3CDTF">2009-01-21T13:19:16Z</dcterms:created>
  <dcterms:modified xsi:type="dcterms:W3CDTF">2024-08-28T14:19:58Z</dcterms:modified>
</cp:coreProperties>
</file>