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2817\Desktop\XXXXXX_1070-L-S-INF-12_Ruas do Bairro Boa Vista\CD Licitação\"/>
    </mc:Choice>
  </mc:AlternateContent>
  <bookViews>
    <workbookView xWindow="480" yWindow="60" windowWidth="18075" windowHeight="9900"/>
  </bookViews>
  <sheets>
    <sheet name="L190153.1" sheetId="1" r:id="rId1"/>
  </sheets>
  <calcPr calcId="152511"/>
</workbook>
</file>

<file path=xl/calcChain.xml><?xml version="1.0" encoding="utf-8"?>
<calcChain xmlns="http://schemas.openxmlformats.org/spreadsheetml/2006/main">
  <c r="F149" i="1" l="1"/>
  <c r="F148" i="1"/>
  <c r="F145" i="1" s="1"/>
  <c r="F147" i="1"/>
  <c r="F146" i="1"/>
  <c r="F144" i="1"/>
  <c r="F143" i="1" s="1"/>
  <c r="F142" i="1" s="1"/>
  <c r="F141" i="1"/>
  <c r="F140" i="1"/>
  <c r="F139" i="1" s="1"/>
  <c r="F138" i="1"/>
  <c r="F137" i="1"/>
  <c r="F136" i="1"/>
  <c r="F135" i="1"/>
  <c r="F134" i="1"/>
  <c r="F133" i="1"/>
  <c r="F132" i="1"/>
  <c r="F131" i="1" s="1"/>
  <c r="F130" i="1"/>
  <c r="F129" i="1"/>
  <c r="F128" i="1"/>
  <c r="F127" i="1" s="1"/>
  <c r="F126" i="1"/>
  <c r="F125" i="1"/>
  <c r="F124" i="1"/>
  <c r="F123" i="1" s="1"/>
  <c r="F122" i="1"/>
  <c r="F121" i="1"/>
  <c r="F119" i="1"/>
  <c r="F118" i="1"/>
  <c r="F117" i="1"/>
  <c r="F116" i="1"/>
  <c r="F115" i="1" s="1"/>
  <c r="F114" i="1"/>
  <c r="F113" i="1"/>
  <c r="F112" i="1"/>
  <c r="F111" i="1" s="1"/>
  <c r="F110" i="1"/>
  <c r="F109" i="1"/>
  <c r="F108" i="1"/>
  <c r="F105" i="1" s="1"/>
  <c r="F107" i="1"/>
  <c r="F106" i="1"/>
  <c r="F104" i="1"/>
  <c r="F101" i="1" s="1"/>
  <c r="F103" i="1"/>
  <c r="F102" i="1"/>
  <c r="F100" i="1"/>
  <c r="F99" i="1" s="1"/>
  <c r="F98" i="1"/>
  <c r="F97" i="1"/>
  <c r="F96" i="1"/>
  <c r="F95" i="1" s="1"/>
  <c r="F94" i="1"/>
  <c r="F93" i="1"/>
  <c r="F92" i="1"/>
  <c r="F91" i="1" s="1"/>
  <c r="F90" i="1"/>
  <c r="F89" i="1"/>
  <c r="F88" i="1"/>
  <c r="F86" i="1" s="1"/>
  <c r="F87" i="1"/>
  <c r="F84" i="1"/>
  <c r="F83" i="1" s="1"/>
  <c r="F82" i="1"/>
  <c r="F81" i="1"/>
  <c r="F80" i="1"/>
  <c r="F77" i="1" s="1"/>
  <c r="F79" i="1"/>
  <c r="F78" i="1"/>
  <c r="F76" i="1"/>
  <c r="F73" i="1" s="1"/>
  <c r="F75" i="1"/>
  <c r="F74" i="1"/>
  <c r="F72" i="1"/>
  <c r="F71" i="1" s="1"/>
  <c r="F70" i="1"/>
  <c r="F69" i="1"/>
  <c r="F68" i="1"/>
  <c r="F66" i="1" s="1"/>
  <c r="F67" i="1"/>
  <c r="F64" i="1"/>
  <c r="F63" i="1" s="1"/>
  <c r="F62" i="1"/>
  <c r="F61" i="1"/>
  <c r="F60" i="1"/>
  <c r="F58" i="1" s="1"/>
  <c r="F59" i="1"/>
  <c r="F57" i="1"/>
  <c r="F56" i="1"/>
  <c r="F55" i="1"/>
  <c r="F54" i="1"/>
  <c r="F53" i="1"/>
  <c r="F52" i="1"/>
  <c r="F51" i="1" s="1"/>
  <c r="F50" i="1"/>
  <c r="F49" i="1"/>
  <c r="F48" i="1"/>
  <c r="F46" i="1" s="1"/>
  <c r="F47" i="1"/>
  <c r="F44" i="1"/>
  <c r="F43" i="1" s="1"/>
  <c r="F42" i="1"/>
  <c r="F41" i="1"/>
  <c r="F40" i="1"/>
  <c r="F38" i="1" s="1"/>
  <c r="F39" i="1"/>
  <c r="F37" i="1"/>
  <c r="F36" i="1"/>
  <c r="F35" i="1"/>
  <c r="F34" i="1"/>
  <c r="F33" i="1"/>
  <c r="F32" i="1"/>
  <c r="F30" i="1" s="1"/>
  <c r="F31" i="1"/>
  <c r="F29" i="1"/>
  <c r="F28" i="1"/>
  <c r="F27" i="1" s="1"/>
  <c r="F26" i="1"/>
  <c r="F25" i="1"/>
  <c r="F24" i="1"/>
  <c r="F23" i="1"/>
  <c r="F22" i="1"/>
  <c r="F21" i="1"/>
  <c r="F20" i="1"/>
  <c r="F19" i="1"/>
  <c r="F18" i="1"/>
  <c r="F17" i="1"/>
  <c r="F16" i="1"/>
  <c r="F15" i="1" s="1"/>
  <c r="F65" i="1" l="1"/>
  <c r="B9" i="1" s="1"/>
  <c r="F45" i="1"/>
  <c r="F120" i="1"/>
  <c r="F85" i="1"/>
</calcChain>
</file>

<file path=xl/sharedStrings.xml><?xml version="1.0" encoding="utf-8"?>
<sst xmlns="http://schemas.openxmlformats.org/spreadsheetml/2006/main" count="372" uniqueCount="287">
  <si>
    <t>01</t>
  </si>
  <si>
    <t>01.02</t>
  </si>
  <si>
    <t>01.02.11</t>
  </si>
  <si>
    <t>01.03</t>
  </si>
  <si>
    <t>01.03.02</t>
  </si>
  <si>
    <t>01.04</t>
  </si>
  <si>
    <t>01.04.02</t>
  </si>
  <si>
    <t>01.04.09</t>
  </si>
  <si>
    <t>01.04.10</t>
  </si>
  <si>
    <t>01.06</t>
  </si>
  <si>
    <t>01.06.01</t>
  </si>
  <si>
    <t>01.06.05</t>
  </si>
  <si>
    <t>01.08</t>
  </si>
  <si>
    <t>01.08.01</t>
  </si>
  <si>
    <t>01.08.20</t>
  </si>
  <si>
    <t>01.09</t>
  </si>
  <si>
    <t>01.09.01</t>
  </si>
  <si>
    <t>01.09.03</t>
  </si>
  <si>
    <t>01.09.07</t>
  </si>
  <si>
    <t>01.09.09</t>
  </si>
  <si>
    <t>01.09.10</t>
  </si>
  <si>
    <t>01.09.11</t>
  </si>
  <si>
    <t>01.09.20</t>
  </si>
  <si>
    <t>01.11</t>
  </si>
  <si>
    <t>01.11.02</t>
  </si>
  <si>
    <t>01.11.04</t>
  </si>
  <si>
    <t>01.11.10</t>
  </si>
  <si>
    <t>01.11.20</t>
  </si>
  <si>
    <t>01.40</t>
  </si>
  <si>
    <t>01.40.01</t>
  </si>
  <si>
    <t>02</t>
  </si>
  <si>
    <t>02.11</t>
  </si>
  <si>
    <t>02.11.04</t>
  </si>
  <si>
    <t>02.11.10</t>
  </si>
  <si>
    <t>02.12</t>
  </si>
  <si>
    <t>02.12.01</t>
  </si>
  <si>
    <t>02.13</t>
  </si>
  <si>
    <t>02.13.03</t>
  </si>
  <si>
    <t>02.13.04</t>
  </si>
  <si>
    <t>02.15</t>
  </si>
  <si>
    <t>02.15.01</t>
  </si>
  <si>
    <t>02.26</t>
  </si>
  <si>
    <t>02.26.01</t>
  </si>
  <si>
    <t>02.27</t>
  </si>
  <si>
    <t>02.27.01</t>
  </si>
  <si>
    <t>02.27.02</t>
  </si>
  <si>
    <t>02.28</t>
  </si>
  <si>
    <t>02.28.05</t>
  </si>
  <si>
    <t>02.45</t>
  </si>
  <si>
    <t>02.45.01</t>
  </si>
  <si>
    <t>03</t>
  </si>
  <si>
    <t>03.12</t>
  </si>
  <si>
    <t>03.12.01</t>
  </si>
  <si>
    <t>03.12.03</t>
  </si>
  <si>
    <t>03.13</t>
  </si>
  <si>
    <t>03.13.05</t>
  </si>
  <si>
    <t>03.14</t>
  </si>
  <si>
    <t>03.14.01</t>
  </si>
  <si>
    <t>03.18</t>
  </si>
  <si>
    <t>03.18.01</t>
  </si>
  <si>
    <t>03.18.02</t>
  </si>
  <si>
    <t>03.18.03</t>
  </si>
  <si>
    <t>03.20</t>
  </si>
  <si>
    <t>03.20.02</t>
  </si>
  <si>
    <t>03.20.03</t>
  </si>
  <si>
    <t>03.20.04</t>
  </si>
  <si>
    <t>03.22</t>
  </si>
  <si>
    <t>03.22.02</t>
  </si>
  <si>
    <t>03.30</t>
  </si>
  <si>
    <t>03.30.01</t>
  </si>
  <si>
    <t>19</t>
  </si>
  <si>
    <t>19.04</t>
  </si>
  <si>
    <t>19.04.01</t>
  </si>
  <si>
    <t>19.04.03</t>
  </si>
  <si>
    <t>19.04.05</t>
  </si>
  <si>
    <t>19.04.07</t>
  </si>
  <si>
    <t>19.07</t>
  </si>
  <si>
    <t>19.07.01</t>
  </si>
  <si>
    <t>19.08</t>
  </si>
  <si>
    <t>19.08.01</t>
  </si>
  <si>
    <t>19.11</t>
  </si>
  <si>
    <t>19.11.02</t>
  </si>
  <si>
    <t>19.13</t>
  </si>
  <si>
    <t>19.13.02</t>
  </si>
  <si>
    <t>19.14</t>
  </si>
  <si>
    <t>19.14.02</t>
  </si>
  <si>
    <t>19.18</t>
  </si>
  <si>
    <t>19.18.03</t>
  </si>
  <si>
    <t>19.18.05</t>
  </si>
  <si>
    <t>19.18.07</t>
  </si>
  <si>
    <t>19.19</t>
  </si>
  <si>
    <t>19.19.03</t>
  </si>
  <si>
    <t>19.19.05</t>
  </si>
  <si>
    <t>19.19.07</t>
  </si>
  <si>
    <t>19.21</t>
  </si>
  <si>
    <t>19.21.02</t>
  </si>
  <si>
    <t>19.22</t>
  </si>
  <si>
    <t>19.22.02</t>
  </si>
  <si>
    <t>19.30</t>
  </si>
  <si>
    <t>19.30.05</t>
  </si>
  <si>
    <t>19.32</t>
  </si>
  <si>
    <t>19.32.01</t>
  </si>
  <si>
    <t>19.33</t>
  </si>
  <si>
    <t>19.33.01</t>
  </si>
  <si>
    <t>19.33.02</t>
  </si>
  <si>
    <t>20</t>
  </si>
  <si>
    <t>20.08</t>
  </si>
  <si>
    <t>20.08.10</t>
  </si>
  <si>
    <t>20.09</t>
  </si>
  <si>
    <t>20.09.10</t>
  </si>
  <si>
    <t>20.10</t>
  </si>
  <si>
    <t>20.10.03</t>
  </si>
  <si>
    <t>20.12</t>
  </si>
  <si>
    <t>20.12.01</t>
  </si>
  <si>
    <t>20.13</t>
  </si>
  <si>
    <t>20.13.05</t>
  </si>
  <si>
    <t>21</t>
  </si>
  <si>
    <t>21.03</t>
  </si>
  <si>
    <t>21.03.04</t>
  </si>
  <si>
    <t>21.05</t>
  </si>
  <si>
    <t>21.05.01</t>
  </si>
  <si>
    <t>22</t>
  </si>
  <si>
    <t>22.01</t>
  </si>
  <si>
    <t>22.01.01</t>
  </si>
  <si>
    <t>32</t>
  </si>
  <si>
    <t>32.01</t>
  </si>
  <si>
    <t>32.01.01</t>
  </si>
  <si>
    <t>33</t>
  </si>
  <si>
    <t>33.01</t>
  </si>
  <si>
    <t>33.01.01</t>
  </si>
  <si>
    <t>35</t>
  </si>
  <si>
    <t>35.01</t>
  </si>
  <si>
    <t>35.01.01</t>
  </si>
  <si>
    <t>35.02</t>
  </si>
  <si>
    <t>35.02.01</t>
  </si>
  <si>
    <t>INSTALAÇAO DA OBRA</t>
  </si>
  <si>
    <t>BARRACAO DE OBRA</t>
  </si>
  <si>
    <t>AREA COBERTA EM TELHA ONDULADA DE FIBROCIMENTO 4MM</t>
  </si>
  <si>
    <t>PLACA DE OBRA AFIXADA COM PEÇAS DE MADEIRA 8X12CM</t>
  </si>
  <si>
    <t>PLACA DE OBRA EM LONA IMPRESSAO DIGITAL P. SUDECAP</t>
  </si>
  <si>
    <t>TAPUME PADRAO SUDECAP (TIPO I, II E III)</t>
  </si>
  <si>
    <t>COMPENSADO 10MM FIXAÇAO ENTERRADA SEM INFORME PBH</t>
  </si>
  <si>
    <t>TELA-TAPUME DE POLIPROPILENO H= 1,20 M, INCL. BASE</t>
  </si>
  <si>
    <t>PROTEÇAO COM FITA ZEBRADA AMARELA L=7CM E PEÇA 7X7</t>
  </si>
  <si>
    <t>INSTALAÇAO PROVISORIA - CONCESSIONARIA</t>
  </si>
  <si>
    <t>PADRAO CEMIG  - TRIFASICO ATE 30 KVA</t>
  </si>
  <si>
    <t>PADRAO COPASA - KIT CAVALTE METAL E REGISTRO 3/4"</t>
  </si>
  <si>
    <t>REDE INTERNA E PROVISORIA DE AGUA E ESGOTO</t>
  </si>
  <si>
    <t>TUBO PVC      D= 100 MM</t>
  </si>
  <si>
    <t>TUBO PVC AGUA SOLDA E CONEXOES D=20MM (1/2")</t>
  </si>
  <si>
    <t>CONTAINER 6,0X2,30X2,82 M COM ISOLAMENTO TERMICO</t>
  </si>
  <si>
    <t>MOBILIZACAO DE CONTAINER</t>
  </si>
  <si>
    <t>ESCRITORIO C/ AR CONDIC. E SANITARIO COMPLETO</t>
  </si>
  <si>
    <t>VESTIARIO 4 CHUV.3 SANIT.1LAVAT. 1 MICT. COMPLETO</t>
  </si>
  <si>
    <t>REFEITORIO COMPLETO</t>
  </si>
  <si>
    <t>DEPOSITO E FERRAMENTARIA COM LAVATORIO</t>
  </si>
  <si>
    <t>DESMOBILIZAÇÃO DE CONTAINER</t>
  </si>
  <si>
    <t>REMANEJAMENTO DE CONTAINER UTILIZANDO CAMINHÃO MUNCK</t>
  </si>
  <si>
    <t>SINALIZAÇAO</t>
  </si>
  <si>
    <t>PLACA 1,0X0,60M CH.26 EM CAVALETE METALON 20X20MM</t>
  </si>
  <si>
    <t>PLACA 0,50X0,50M CH.GALV.22 CAVALETE METALON 20X20</t>
  </si>
  <si>
    <t>FAIXA 6,0X0,80M TECIDO MORIM SUPORTE EM EUCALIPTO</t>
  </si>
  <si>
    <t>ELABORAÇÃO DE PROJETO DE DESVIO DE TRÁFEGO (DOT) - AV. ELISIO DE BRITO, RUA ERNESTO AUSTIN, RUA OTAVIO CARNEIRO, RUA OTÁVIO BARRETO, RUA ELVIRIA AUGUSTA, RUA CARLOS MACIEL E AV. ITAITUBA NO BAIRRO BOA VISTA - APROX. 1620 METROS  DE VIA.
O FECHAMENTO DAS</t>
  </si>
  <si>
    <t>CAMINHÃO PIPA COM 8000L INCLUSIVE ÁGUA</t>
  </si>
  <si>
    <t>VIAGEM DE CAMINHÃO PIPA COM 8000L INCLUSIVE ÁGUA PARA LIMPEZA DE VIA - PERMANÊNCIA NO LOCAL APROX. 2H</t>
  </si>
  <si>
    <t>DEMOLIÇOES E REMOÇOES</t>
  </si>
  <si>
    <t>DEMOLIÇAO DE PASSEIO E PAVIMENTO</t>
  </si>
  <si>
    <t>PASSEIO OU LAJE DE CONCRETO C/EQUIPAMENTO ELETRICO</t>
  </si>
  <si>
    <t>DEMOLIÇÃO DE REVESTIMENTO ASFÁLTICO UTILIZANDO RETROESCAVADEIRA</t>
  </si>
  <si>
    <t>CORTE MECANICO EM CONCRETO/ASFALTO</t>
  </si>
  <si>
    <t>CORTE MECAN. C/ SERRA CIRCULAR EM CONCRETO/ASFALTO</t>
  </si>
  <si>
    <t>DEMOLIÇAO DE CONCRETO INCLUSIVE AFASTAMENTO</t>
  </si>
  <si>
    <t>SIMPLES - COM EQUIPAMENTO ELETRICO</t>
  </si>
  <si>
    <t>ARMADO - COM EQUIPAMENTO ELETRICO</t>
  </si>
  <si>
    <t>REMOÇAO DE MEIO-FIO</t>
  </si>
  <si>
    <t>PREMOLDADO DE CONCRETO</t>
  </si>
  <si>
    <t>TRANSPORTE DE MATERIAL DEMOLIDO EM CARRINHO DE MAO</t>
  </si>
  <si>
    <t>DMT &lt;= 50,0 M</t>
  </si>
  <si>
    <t>CARGA DE MATERIAL DEMOLIDO SOBRE CAMINHAO</t>
  </si>
  <si>
    <t>MANUAL</t>
  </si>
  <si>
    <t>MECANICA</t>
  </si>
  <si>
    <t>TRANSPORTE DE MATERIAL DEMOLIDO EM CAMINHAO</t>
  </si>
  <si>
    <t>DMT&lt;=30 KM</t>
  </si>
  <si>
    <t>DISPOSIÇÃO DE RESIDUOS DE CONSTRUÇÃO CIVIL</t>
  </si>
  <si>
    <t>DISPOSIÇÃO AMBIENTALMENTE CORRETA DE RESIDUOS DE CONSTRUÇÃO CIVIL (ENTULHO) - (DMT ADOTADO APÓS ANÁLISE DE BINÁRIO PARA ORÇAMENTO = 18,55 KM)</t>
  </si>
  <si>
    <t>TRABALHOS EM TERRA</t>
  </si>
  <si>
    <t>CARGA DE MATERIAL DE QQUER NATUREZA SOBRE CAMINHAO</t>
  </si>
  <si>
    <t>TRANSPORTE DE MATERIAL DE QUALQUER NATUREZA</t>
  </si>
  <si>
    <t>DMT &lt;= 30 KM</t>
  </si>
  <si>
    <t>DISPOSIÇÃO AMBIENTALMENTE CORRETA DE RESIDUOS DE CONSTRUÇÃO CIVIL (Material de terraplenagem) - (DMT ADOTADO APÓS ANÁLISE DE BINÁRIO PARA ORÇAMENTO = 18,55 KM)</t>
  </si>
  <si>
    <t>ESCAVAÇAO MECANICA DE VALAS COM DESCARGA LATERAL</t>
  </si>
  <si>
    <t>H &lt;= 1.5 M</t>
  </si>
  <si>
    <t>1.5 M &lt; H &lt;= 3.0 M</t>
  </si>
  <si>
    <t>3.0 M &lt; H &lt;= 5.0 M</t>
  </si>
  <si>
    <t>ESCAVAÇAO EM SOLO MOLE</t>
  </si>
  <si>
    <t>ESCAVACAO DE SOLO MOLE EM PROFUNDIDADE &lt;= 1,50 METROS</t>
  </si>
  <si>
    <t>ESCAVACAO DE SOLO MOLE EM PROFUNDIDADE &gt; 1,50 METROS &lt;= 3,50 METROS</t>
  </si>
  <si>
    <t>ESCAVACAO DE SOLO MOLE EM PROFUNDIDADE &gt; 3,50 METROS &lt;= 5,50 METROS</t>
  </si>
  <si>
    <t>REATERRO DE VALA</t>
  </si>
  <si>
    <t>COMPACTADO COM EQUIP. PLACA VIBRATORIA OU EQUIVALENTE</t>
  </si>
  <si>
    <t>EMPRÉSTIMO</t>
  </si>
  <si>
    <t>ARGILA VERMELHA OU ARGILA ARENOSA (RETIRADA NA JAZIDA SEM TRANSPORTE) PARA ATERRO - INCLUSIVE ESCAVAÇÃO E CARGA NA JAZIDA -  (DMT ADOTADO APÓS ANÁLISE DE BINÁRIO PARA ORÇAMENTO = 19,8 KM)</t>
  </si>
  <si>
    <t>DRENAGEM</t>
  </si>
  <si>
    <t>REDE TUB. CONCRETO CIMENTO ARI PLUS RS CLASSE PA-1</t>
  </si>
  <si>
    <t>DN=  400 MM</t>
  </si>
  <si>
    <t>DN=  600 MM</t>
  </si>
  <si>
    <t>DN=  800 MM</t>
  </si>
  <si>
    <t>DN= 1000 MM</t>
  </si>
  <si>
    <t>CONCRETO PARA BERÇO DE REDE TUBULAR</t>
  </si>
  <si>
    <t>TRAÇO 1:3:6, INCLUSIVE LANÇAMENTO</t>
  </si>
  <si>
    <t>FORMA PARA BERÇO</t>
  </si>
  <si>
    <t>EM TABUA, INCLUSIVE DESFORMA</t>
  </si>
  <si>
    <t>CAIXA PARA BOCA LOBO</t>
  </si>
  <si>
    <t>DUPLA</t>
  </si>
  <si>
    <t>CONJUNTO QUADRO E GRELHA PARA BOCA DE LOBO</t>
  </si>
  <si>
    <t>TIPO B (CONCRETO) - PADRAO SUDECAP</t>
  </si>
  <si>
    <t>CANTONEIRA PARA BOCA DE LOBO</t>
  </si>
  <si>
    <t>POÇO DE VISITA TIPO A - PADRAO SUDECAP</t>
  </si>
  <si>
    <t>D=  600 MM</t>
  </si>
  <si>
    <t>D=  800 MM</t>
  </si>
  <si>
    <t>D= 1000 MM</t>
  </si>
  <si>
    <t>POÇO DE VISITA TIPO B - PADRAO SUDECAP</t>
  </si>
  <si>
    <t>CHAMINE DE POÇO DE VISITA - PADRAO SUDECAP</t>
  </si>
  <si>
    <t>TIPO B-ANEL CONCRETO CA-1, C/ DEGRAUS EM AÇO CA 25</t>
  </si>
  <si>
    <t>TAMPAO DE POÇO DE VISITA</t>
  </si>
  <si>
    <t>FERRO FUNDIDO NODULAR</t>
  </si>
  <si>
    <t>SARJETA - PADRAO SUDECAP</t>
  </si>
  <si>
    <t>TIPO B - (50X10)CM - DES-R01</t>
  </si>
  <si>
    <t>ESCORAMENTO DESCONTINUO DE VALAS - PADRAO SUDECAP</t>
  </si>
  <si>
    <t>TIPO A - MADEIRA ROLIÇA D= 6 A 10 CM</t>
  </si>
  <si>
    <t>ESCORAMENTO CONTINUO DE VALAS - PADRAO SUDECAP</t>
  </si>
  <si>
    <t>TIPO A - MADEIRA ROLIÇA D= 11 A 15 CM</t>
  </si>
  <si>
    <t>TIPO B - PERFIL I-8"</t>
  </si>
  <si>
    <t>PAVIMENTAÇAO</t>
  </si>
  <si>
    <t>SUB-BASE COMPACTADA C/ EQUIP.PLACA VIBRAT. OU EQUIVALENTE</t>
  </si>
  <si>
    <t>COM BRITA BICA CORRIDA</t>
  </si>
  <si>
    <t>BASE COMPACTADA C/ EQUIP. PLACA VIBRAT. OU EQUIVALENTE</t>
  </si>
  <si>
    <t>DMT &gt; 10KM</t>
  </si>
  <si>
    <t>PINTURA</t>
  </si>
  <si>
    <t>PINTURA DE LIGAÇAO COM RR-1C</t>
  </si>
  <si>
    <t>CONCRETO BETUMINOSO USINADO A QUENTE</t>
  </si>
  <si>
    <t>CONSTRUÇÃO DE PAVIMENTO COM APLICAÇÃO DE CONCRETO BETUMINOSO USINADO A QUENTE (CBUQ), CAMADA DE ROLAMENTO, COM ESPESSURA DE 3,0 CM, FAIXA C, COM CAP 50/70 - INCLUSIVE TRANSPORTE PARA OBRA. (SINAPI 04/18 CÓD. 95990)</t>
  </si>
  <si>
    <t>URBANIZAÇAO E OBRAS COMPLEMENTARES</t>
  </si>
  <si>
    <t>MEIO FIO E CORDAO - PADRAO SUDECAP</t>
  </si>
  <si>
    <t>MEIO FIO CONCRETO FCK&gt;=18MPA TIPO B (12X18,0X45)CM</t>
  </si>
  <si>
    <t>PASSEIOS</t>
  </si>
  <si>
    <t>DE CONCRETO 15 MPA E=6CM JUNTA SECA 3M MANUAL</t>
  </si>
  <si>
    <t>POSTO DE EQUIPE DE  VIGILÂNCIA</t>
  </si>
  <si>
    <t>POSTO DE EQUIPE DE VIGILÂNCIA</t>
  </si>
  <si>
    <t>01  POSTO DE EQUIPE DE VIGILÂNCIA DA OBRA (2ª A 6ª DE 17H-07H E SÁBADO / DOMINGO / FERIADO - 24H)</t>
  </si>
  <si>
    <t>ADMINISTRAÇÃO LOCAL</t>
  </si>
  <si>
    <t>SERVIÇOS TÉCNICOS</t>
  </si>
  <si>
    <t>TOPOGRAFIA</t>
  </si>
  <si>
    <t>EQUIPE DE TOPOGRAFIA</t>
  </si>
  <si>
    <t>EQUIPAMENTOS</t>
  </si>
  <si>
    <t>VEICULOS</t>
  </si>
  <si>
    <t>LOCACAO VEICULO POPULAR MOTOR 1.0 C/ AR E SEGURO SEM COMBUSTIVEL</t>
  </si>
  <si>
    <t>COMBUSTÍVEIS</t>
  </si>
  <si>
    <t>GASOLINA</t>
  </si>
  <si>
    <t>M2</t>
  </si>
  <si>
    <t>M</t>
  </si>
  <si>
    <t>UN</t>
  </si>
  <si>
    <t>MES</t>
  </si>
  <si>
    <t>H</t>
  </si>
  <si>
    <t>UNXMÊ</t>
  </si>
  <si>
    <t>UND</t>
  </si>
  <si>
    <t>VG</t>
  </si>
  <si>
    <t>M3</t>
  </si>
  <si>
    <t>M3KM</t>
  </si>
  <si>
    <t>TxKM</t>
  </si>
  <si>
    <t>T</t>
  </si>
  <si>
    <t>MÊS</t>
  </si>
  <si>
    <t>L</t>
  </si>
  <si>
    <t>L190153.1</t>
  </si>
  <si>
    <t>Razão social</t>
  </si>
  <si>
    <t>CNPJ/CPF</t>
  </si>
  <si>
    <t>Responsável</t>
  </si>
  <si>
    <t>BDI do Projeto</t>
  </si>
  <si>
    <t>Leis Sociais</t>
  </si>
  <si>
    <t>Total do Projeto</t>
  </si>
  <si>
    <t>DRENAGEM DAS RUAS ELVIRIA AUGUSTO, OTÁVIO CARNEIRO, ERNESTO AUSTIN E ELISIO BRITO - BAIRRO BOA VISTA - DESONERADA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</si>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</sst>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$&quot;#,##0.000"/>
  </numFmts>
  <fonts count="3" x14ac:knownFonts="1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sz val="14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80FF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0" xfId="0" applyNumberFormat="1" applyFont="1" applyFill="1" applyAlignment="1"/>
    <xf numFmtId="164" fontId="1" fillId="3" borderId="0" xfId="0" applyNumberFormat="1" applyFont="1" applyFill="1" applyAlignment="1" applyProtection="1">
      <protection locked="0"/>
    </xf>
    <xf numFmtId="0" fontId="1" fillId="4" borderId="0" xfId="0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>
      <alignment wrapText="1"/>
    </xf>
    <xf numFmtId="0" fontId="0" fillId="0" borderId="0" xfId="0" applyAlignment="1"/>
    <xf numFmtId="0" fontId="1" fillId="2" borderId="0" xfId="0" applyFont="1" applyFill="1" applyAlignment="1"/>
    <xf numFmtId="49" fontId="1" fillId="3" borderId="0" xfId="0" applyNumberFormat="1" applyFont="1" applyFill="1" applyAlignment="1" applyProtection="1">
      <protection locked="0"/>
    </xf>
    <xf numFmtId="164" fontId="0" fillId="0" borderId="0" xfId="0" applyNumberFormat="1" applyAlignment="1"/>
    <xf numFmtId="165" fontId="1" fillId="2" borderId="0" xfId="0" applyNumberFormat="1" applyFont="1" applyFill="1" applyAlignment="1"/>
    <xf numFmtId="49" fontId="1" fillId="2" borderId="0" xfId="0" quotePrefix="1" applyNumberFormat="1" applyFont="1" applyFill="1" applyAlignment="1"/>
    <xf numFmtId="0" fontId="2" fillId="5" borderId="0" xfId="0" applyFont="1" applyFill="1" applyAlignment="1"/>
    <xf numFmtId="0" fontId="1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workbookViewId="0">
      <selection activeCell="E5" sqref="E5"/>
    </sheetView>
  </sheetViews>
  <sheetFormatPr defaultRowHeight="15" x14ac:dyDescent="0.25"/>
  <cols>
    <col min="1" max="1" width="13.85546875" bestFit="1" customWidth="1"/>
    <col min="2" max="2" width="80.85546875" customWidth="1"/>
    <col min="3" max="3" width="9" bestFit="1" customWidth="1"/>
    <col min="4" max="4" width="6.28515625" bestFit="1" customWidth="1"/>
    <col min="5" max="5" width="9.42578125" bestFit="1" customWidth="1"/>
    <col min="6" max="6" width="18.85546875" customWidth="1"/>
    <col min="7" max="7" width="6" hidden="1" bestFit="1" customWidth="1"/>
  </cols>
  <sheetData>
    <row r="1" spans="1:7" ht="18.75" x14ac:dyDescent="0.3">
      <c r="A1" s="12" t="s">
        <v>273</v>
      </c>
      <c r="B1" s="12" t="s">
        <v>273</v>
      </c>
      <c r="C1" s="12" t="s">
        <v>273</v>
      </c>
      <c r="D1" s="12" t="s">
        <v>273</v>
      </c>
      <c r="E1" s="12" t="s">
        <v>273</v>
      </c>
      <c r="F1" s="12" t="s">
        <v>273</v>
      </c>
      <c r="G1" s="12" t="s">
        <v>273</v>
      </c>
    </row>
    <row r="3" spans="1:7" x14ac:dyDescent="0.25">
      <c r="A3" s="6" t="s">
        <v>274</v>
      </c>
      <c r="B3" s="8"/>
    </row>
    <row r="4" spans="1:7" x14ac:dyDescent="0.25">
      <c r="A4" s="6" t="s">
        <v>275</v>
      </c>
      <c r="B4" s="8"/>
    </row>
    <row r="5" spans="1:7" x14ac:dyDescent="0.25">
      <c r="A5" s="6" t="s">
        <v>276</v>
      </c>
      <c r="B5" s="8"/>
    </row>
    <row r="6" spans="1:7" x14ac:dyDescent="0.25">
      <c r="A6" s="6" t="s">
        <v>277</v>
      </c>
      <c r="B6" s="9">
        <v>1</v>
      </c>
    </row>
    <row r="7" spans="1:7" x14ac:dyDescent="0.25">
      <c r="A7" s="6" t="s">
        <v>278</v>
      </c>
      <c r="B7" s="2">
        <v>1</v>
      </c>
    </row>
    <row r="9" spans="1:7" x14ac:dyDescent="0.25">
      <c r="A9" s="6" t="s">
        <v>279</v>
      </c>
      <c r="B9" s="10">
        <f>ROUND(SUM(F15,F45,F65,F85,F120,F131,F136,F139,F142,F145)*B6,2)</f>
        <v>0</v>
      </c>
    </row>
    <row r="11" spans="1:7" x14ac:dyDescent="0.25">
      <c r="A11" s="13" t="s">
        <v>280</v>
      </c>
      <c r="B11" s="13" t="s">
        <v>280</v>
      </c>
      <c r="C11" s="13" t="s">
        <v>280</v>
      </c>
      <c r="D11" s="13" t="s">
        <v>280</v>
      </c>
      <c r="E11" s="13" t="s">
        <v>280</v>
      </c>
      <c r="F11" s="13" t="s">
        <v>280</v>
      </c>
    </row>
    <row r="12" spans="1:7" x14ac:dyDescent="0.25">
      <c r="A12" s="13"/>
      <c r="B12" s="13"/>
      <c r="C12" s="13"/>
      <c r="D12" s="13"/>
      <c r="E12" s="13"/>
      <c r="F12" s="13"/>
    </row>
    <row r="13" spans="1:7" x14ac:dyDescent="0.25">
      <c r="G13" s="6">
        <v>3</v>
      </c>
    </row>
    <row r="14" spans="1:7" x14ac:dyDescent="0.25">
      <c r="A14" s="3" t="s">
        <v>281</v>
      </c>
      <c r="B14" s="3" t="s">
        <v>282</v>
      </c>
      <c r="C14" s="3" t="s">
        <v>283</v>
      </c>
      <c r="D14" s="3" t="s">
        <v>284</v>
      </c>
      <c r="E14" s="3" t="s">
        <v>285</v>
      </c>
      <c r="F14" s="3" t="s">
        <v>286</v>
      </c>
      <c r="G14" s="6">
        <v>54991</v>
      </c>
    </row>
    <row r="15" spans="1:7" x14ac:dyDescent="0.25">
      <c r="A15" s="11" t="s">
        <v>0</v>
      </c>
      <c r="B15" s="4" t="s">
        <v>135</v>
      </c>
      <c r="C15" s="1">
        <v>1</v>
      </c>
      <c r="D15" s="7"/>
      <c r="E15" s="1"/>
      <c r="F15" s="1">
        <f>SUM(F16,F18,F20,F24,F27,F30,F38,F43)</f>
        <v>0</v>
      </c>
      <c r="G15" s="7">
        <v>0</v>
      </c>
    </row>
    <row r="16" spans="1:7" x14ac:dyDescent="0.25">
      <c r="A16" s="11" t="s">
        <v>1</v>
      </c>
      <c r="B16" s="4" t="s">
        <v>136</v>
      </c>
      <c r="C16" s="1"/>
      <c r="D16" s="7"/>
      <c r="E16" s="1"/>
      <c r="F16" s="1">
        <f>SUM(F17)</f>
        <v>0</v>
      </c>
      <c r="G16" s="7">
        <v>0</v>
      </c>
    </row>
    <row r="17" spans="1:7" x14ac:dyDescent="0.25">
      <c r="A17" s="11" t="s">
        <v>2</v>
      </c>
      <c r="B17" s="4" t="s">
        <v>137</v>
      </c>
      <c r="C17" s="1">
        <v>30</v>
      </c>
      <c r="D17" s="7" t="s">
        <v>259</v>
      </c>
      <c r="E17" s="2"/>
      <c r="F17" s="1">
        <f>ROUND(ROUND(C17*E17,2)*C15,2)</f>
        <v>0</v>
      </c>
      <c r="G17" s="7">
        <v>1</v>
      </c>
    </row>
    <row r="18" spans="1:7" x14ac:dyDescent="0.25">
      <c r="A18" s="11" t="s">
        <v>3</v>
      </c>
      <c r="B18" s="4" t="s">
        <v>138</v>
      </c>
      <c r="C18" s="1"/>
      <c r="D18" s="7"/>
      <c r="E18" s="1"/>
      <c r="F18" s="1">
        <f>SUM(F19)</f>
        <v>0</v>
      </c>
      <c r="G18" s="7">
        <v>0</v>
      </c>
    </row>
    <row r="19" spans="1:7" x14ac:dyDescent="0.25">
      <c r="A19" s="11" t="s">
        <v>4</v>
      </c>
      <c r="B19" s="4" t="s">
        <v>139</v>
      </c>
      <c r="C19" s="1">
        <v>12</v>
      </c>
      <c r="D19" s="7" t="s">
        <v>259</v>
      </c>
      <c r="E19" s="2"/>
      <c r="F19" s="1">
        <f>ROUND(ROUND(C19*E19,2)*C15,2)</f>
        <v>0</v>
      </c>
      <c r="G19" s="7">
        <v>1</v>
      </c>
    </row>
    <row r="20" spans="1:7" x14ac:dyDescent="0.25">
      <c r="A20" s="11" t="s">
        <v>5</v>
      </c>
      <c r="B20" s="4" t="s">
        <v>140</v>
      </c>
      <c r="C20" s="1"/>
      <c r="D20" s="7"/>
      <c r="E20" s="1"/>
      <c r="F20" s="1">
        <f>SUM(F21,F22,F23)</f>
        <v>0</v>
      </c>
      <c r="G20" s="7">
        <v>0</v>
      </c>
    </row>
    <row r="21" spans="1:7" x14ac:dyDescent="0.25">
      <c r="A21" s="11" t="s">
        <v>6</v>
      </c>
      <c r="B21" s="4" t="s">
        <v>141</v>
      </c>
      <c r="C21" s="1">
        <v>100</v>
      </c>
      <c r="D21" s="7" t="s">
        <v>260</v>
      </c>
      <c r="E21" s="2"/>
      <c r="F21" s="1">
        <f>ROUND(ROUND(C21*E21,2)*C15,2)</f>
        <v>0</v>
      </c>
      <c r="G21" s="7">
        <v>1</v>
      </c>
    </row>
    <row r="22" spans="1:7" x14ac:dyDescent="0.25">
      <c r="A22" s="11" t="s">
        <v>7</v>
      </c>
      <c r="B22" s="4" t="s">
        <v>142</v>
      </c>
      <c r="C22" s="1">
        <v>2567.84</v>
      </c>
      <c r="D22" s="7" t="s">
        <v>260</v>
      </c>
      <c r="E22" s="2"/>
      <c r="F22" s="1">
        <f>ROUND(ROUND(C22*E22,2)*C15,2)</f>
        <v>0</v>
      </c>
      <c r="G22" s="7">
        <v>1</v>
      </c>
    </row>
    <row r="23" spans="1:7" x14ac:dyDescent="0.25">
      <c r="A23" s="11" t="s">
        <v>8</v>
      </c>
      <c r="B23" s="4" t="s">
        <v>143</v>
      </c>
      <c r="C23" s="1">
        <v>260</v>
      </c>
      <c r="D23" s="7" t="s">
        <v>260</v>
      </c>
      <c r="E23" s="2"/>
      <c r="F23" s="1">
        <f>ROUND(ROUND(C23*E23,2)*C15,2)</f>
        <v>0</v>
      </c>
      <c r="G23" s="7">
        <v>1</v>
      </c>
    </row>
    <row r="24" spans="1:7" x14ac:dyDescent="0.25">
      <c r="A24" s="11" t="s">
        <v>9</v>
      </c>
      <c r="B24" s="4" t="s">
        <v>144</v>
      </c>
      <c r="C24" s="1"/>
      <c r="D24" s="7"/>
      <c r="E24" s="1"/>
      <c r="F24" s="1">
        <f>SUM(F25,F26)</f>
        <v>0</v>
      </c>
      <c r="G24" s="7">
        <v>0</v>
      </c>
    </row>
    <row r="25" spans="1:7" x14ac:dyDescent="0.25">
      <c r="A25" s="11" t="s">
        <v>10</v>
      </c>
      <c r="B25" s="4" t="s">
        <v>145</v>
      </c>
      <c r="C25" s="1">
        <v>1</v>
      </c>
      <c r="D25" s="7" t="s">
        <v>261</v>
      </c>
      <c r="E25" s="2"/>
      <c r="F25" s="1">
        <f>ROUND(ROUND(C25*E25,2)*C15,2)</f>
        <v>0</v>
      </c>
      <c r="G25" s="7">
        <v>1</v>
      </c>
    </row>
    <row r="26" spans="1:7" x14ac:dyDescent="0.25">
      <c r="A26" s="11" t="s">
        <v>11</v>
      </c>
      <c r="B26" s="4" t="s">
        <v>146</v>
      </c>
      <c r="C26" s="1">
        <v>1</v>
      </c>
      <c r="D26" s="7" t="s">
        <v>261</v>
      </c>
      <c r="E26" s="2"/>
      <c r="F26" s="1">
        <f>ROUND(ROUND(C26*E26,2)*C15,2)</f>
        <v>0</v>
      </c>
      <c r="G26" s="7">
        <v>1</v>
      </c>
    </row>
    <row r="27" spans="1:7" x14ac:dyDescent="0.25">
      <c r="A27" s="11" t="s">
        <v>12</v>
      </c>
      <c r="B27" s="4" t="s">
        <v>147</v>
      </c>
      <c r="C27" s="1"/>
      <c r="D27" s="7"/>
      <c r="E27" s="1"/>
      <c r="F27" s="1">
        <f>SUM(F28,F29)</f>
        <v>0</v>
      </c>
      <c r="G27" s="7">
        <v>0</v>
      </c>
    </row>
    <row r="28" spans="1:7" x14ac:dyDescent="0.25">
      <c r="A28" s="11" t="s">
        <v>13</v>
      </c>
      <c r="B28" s="4" t="s">
        <v>148</v>
      </c>
      <c r="C28" s="1">
        <v>48</v>
      </c>
      <c r="D28" s="7" t="s">
        <v>260</v>
      </c>
      <c r="E28" s="2"/>
      <c r="F28" s="1">
        <f>ROUND(ROUND(C28*E28,2)*C15,2)</f>
        <v>0</v>
      </c>
      <c r="G28" s="7">
        <v>1</v>
      </c>
    </row>
    <row r="29" spans="1:7" x14ac:dyDescent="0.25">
      <c r="A29" s="11" t="s">
        <v>14</v>
      </c>
      <c r="B29" s="4" t="s">
        <v>149</v>
      </c>
      <c r="C29" s="1">
        <v>48</v>
      </c>
      <c r="D29" s="7" t="s">
        <v>260</v>
      </c>
      <c r="E29" s="2"/>
      <c r="F29" s="1">
        <f>ROUND(ROUND(C29*E29,2)*C15,2)</f>
        <v>0</v>
      </c>
      <c r="G29" s="7">
        <v>1</v>
      </c>
    </row>
    <row r="30" spans="1:7" x14ac:dyDescent="0.25">
      <c r="A30" s="11" t="s">
        <v>15</v>
      </c>
      <c r="B30" s="4" t="s">
        <v>150</v>
      </c>
      <c r="C30" s="1"/>
      <c r="D30" s="7"/>
      <c r="E30" s="1"/>
      <c r="F30" s="1">
        <f>SUM(F31,F32,F33,F34,F35,F36,F37)</f>
        <v>0</v>
      </c>
      <c r="G30" s="7">
        <v>0</v>
      </c>
    </row>
    <row r="31" spans="1:7" x14ac:dyDescent="0.25">
      <c r="A31" s="11" t="s">
        <v>16</v>
      </c>
      <c r="B31" s="4" t="s">
        <v>151</v>
      </c>
      <c r="C31" s="1">
        <v>5</v>
      </c>
      <c r="D31" s="7" t="s">
        <v>261</v>
      </c>
      <c r="E31" s="2"/>
      <c r="F31" s="1">
        <f>ROUND(ROUND(C31*E31,2)*C15,2)</f>
        <v>0</v>
      </c>
      <c r="G31" s="7">
        <v>1</v>
      </c>
    </row>
    <row r="32" spans="1:7" x14ac:dyDescent="0.25">
      <c r="A32" s="11" t="s">
        <v>17</v>
      </c>
      <c r="B32" s="4" t="s">
        <v>152</v>
      </c>
      <c r="C32" s="1">
        <v>16</v>
      </c>
      <c r="D32" s="7" t="s">
        <v>262</v>
      </c>
      <c r="E32" s="2"/>
      <c r="F32" s="1">
        <f>ROUND(ROUND(C32*E32,2)*C15,2)</f>
        <v>0</v>
      </c>
      <c r="G32" s="7">
        <v>1</v>
      </c>
    </row>
    <row r="33" spans="1:7" x14ac:dyDescent="0.25">
      <c r="A33" s="11" t="s">
        <v>18</v>
      </c>
      <c r="B33" s="4" t="s">
        <v>153</v>
      </c>
      <c r="C33" s="1">
        <v>8</v>
      </c>
      <c r="D33" s="7" t="s">
        <v>262</v>
      </c>
      <c r="E33" s="2"/>
      <c r="F33" s="1">
        <f>ROUND(ROUND(C33*E33,2)*C15,2)</f>
        <v>0</v>
      </c>
      <c r="G33" s="7">
        <v>1</v>
      </c>
    </row>
    <row r="34" spans="1:7" x14ac:dyDescent="0.25">
      <c r="A34" s="11" t="s">
        <v>19</v>
      </c>
      <c r="B34" s="4" t="s">
        <v>154</v>
      </c>
      <c r="C34" s="1">
        <v>8</v>
      </c>
      <c r="D34" s="7" t="s">
        <v>262</v>
      </c>
      <c r="E34" s="2"/>
      <c r="F34" s="1">
        <f>ROUND(ROUND(C34*E34,2)*C15,2)</f>
        <v>0</v>
      </c>
      <c r="G34" s="7">
        <v>1</v>
      </c>
    </row>
    <row r="35" spans="1:7" x14ac:dyDescent="0.25">
      <c r="A35" s="11" t="s">
        <v>20</v>
      </c>
      <c r="B35" s="4" t="s">
        <v>155</v>
      </c>
      <c r="C35" s="1">
        <v>8</v>
      </c>
      <c r="D35" s="7" t="s">
        <v>262</v>
      </c>
      <c r="E35" s="2"/>
      <c r="F35" s="1">
        <f>ROUND(ROUND(C35*E35,2)*C15,2)</f>
        <v>0</v>
      </c>
      <c r="G35" s="7">
        <v>1</v>
      </c>
    </row>
    <row r="36" spans="1:7" x14ac:dyDescent="0.25">
      <c r="A36" s="11" t="s">
        <v>21</v>
      </c>
      <c r="B36" s="4" t="s">
        <v>156</v>
      </c>
      <c r="C36" s="1">
        <v>5</v>
      </c>
      <c r="D36" s="7" t="s">
        <v>261</v>
      </c>
      <c r="E36" s="2"/>
      <c r="F36" s="1">
        <f>ROUND(ROUND(C36*E36,2)*C15,2)</f>
        <v>0</v>
      </c>
      <c r="G36" s="7">
        <v>1</v>
      </c>
    </row>
    <row r="37" spans="1:7" x14ac:dyDescent="0.25">
      <c r="A37" s="11" t="s">
        <v>22</v>
      </c>
      <c r="B37" s="4" t="s">
        <v>157</v>
      </c>
      <c r="C37" s="1">
        <v>10</v>
      </c>
      <c r="D37" s="7" t="s">
        <v>263</v>
      </c>
      <c r="E37" s="2"/>
      <c r="F37" s="1">
        <f>ROUND(ROUND(C37*E37,2)*C15,2)</f>
        <v>0</v>
      </c>
      <c r="G37" s="7">
        <v>1</v>
      </c>
    </row>
    <row r="38" spans="1:7" x14ac:dyDescent="0.25">
      <c r="A38" s="11" t="s">
        <v>23</v>
      </c>
      <c r="B38" s="4" t="s">
        <v>158</v>
      </c>
      <c r="C38" s="1"/>
      <c r="D38" s="7"/>
      <c r="E38" s="1"/>
      <c r="F38" s="1">
        <f>SUM(F39,F40,F41,F42)</f>
        <v>0</v>
      </c>
      <c r="G38" s="7">
        <v>0</v>
      </c>
    </row>
    <row r="39" spans="1:7" x14ac:dyDescent="0.25">
      <c r="A39" s="11" t="s">
        <v>24</v>
      </c>
      <c r="B39" s="4" t="s">
        <v>159</v>
      </c>
      <c r="C39" s="1">
        <v>120</v>
      </c>
      <c r="D39" s="7" t="s">
        <v>264</v>
      </c>
      <c r="E39" s="2"/>
      <c r="F39" s="1">
        <f>ROUND(ROUND(C39*E39,2)*C15,2)</f>
        <v>0</v>
      </c>
      <c r="G39" s="7">
        <v>1</v>
      </c>
    </row>
    <row r="40" spans="1:7" x14ac:dyDescent="0.25">
      <c r="A40" s="11" t="s">
        <v>25</v>
      </c>
      <c r="B40" s="4" t="s">
        <v>160</v>
      </c>
      <c r="C40" s="1">
        <v>120</v>
      </c>
      <c r="D40" s="7" t="s">
        <v>264</v>
      </c>
      <c r="E40" s="2"/>
      <c r="F40" s="1">
        <f>ROUND(ROUND(C40*E40,2)*C15,2)</f>
        <v>0</v>
      </c>
      <c r="G40" s="7">
        <v>1</v>
      </c>
    </row>
    <row r="41" spans="1:7" x14ac:dyDescent="0.25">
      <c r="A41" s="11" t="s">
        <v>26</v>
      </c>
      <c r="B41" s="4" t="s">
        <v>161</v>
      </c>
      <c r="C41" s="1">
        <v>20</v>
      </c>
      <c r="D41" s="7" t="s">
        <v>265</v>
      </c>
      <c r="E41" s="2"/>
      <c r="F41" s="1">
        <f>ROUND(ROUND(C41*E41,2)*C15,2)</f>
        <v>0</v>
      </c>
      <c r="G41" s="7">
        <v>1</v>
      </c>
    </row>
    <row r="42" spans="1:7" ht="43.5" x14ac:dyDescent="0.25">
      <c r="A42" s="11" t="s">
        <v>27</v>
      </c>
      <c r="B42" s="5" t="s">
        <v>162</v>
      </c>
      <c r="C42" s="1">
        <v>1</v>
      </c>
      <c r="D42" s="7" t="s">
        <v>261</v>
      </c>
      <c r="E42" s="2"/>
      <c r="F42" s="1">
        <f>ROUND(ROUND(C42*E42,2)*C15,2)</f>
        <v>0</v>
      </c>
      <c r="G42" s="7">
        <v>1</v>
      </c>
    </row>
    <row r="43" spans="1:7" x14ac:dyDescent="0.25">
      <c r="A43" s="11" t="s">
        <v>28</v>
      </c>
      <c r="B43" s="4" t="s">
        <v>163</v>
      </c>
      <c r="C43" s="1"/>
      <c r="D43" s="7"/>
      <c r="E43" s="1"/>
      <c r="F43" s="1">
        <f>SUM(F44)</f>
        <v>0</v>
      </c>
      <c r="G43" s="7">
        <v>0</v>
      </c>
    </row>
    <row r="44" spans="1:7" ht="22.5" x14ac:dyDescent="0.25">
      <c r="A44" s="11" t="s">
        <v>29</v>
      </c>
      <c r="B44" s="5" t="s">
        <v>164</v>
      </c>
      <c r="C44" s="1">
        <v>64</v>
      </c>
      <c r="D44" s="7" t="s">
        <v>266</v>
      </c>
      <c r="E44" s="2"/>
      <c r="F44" s="1">
        <f>ROUND(ROUND(C44*E44,2)*C15,2)</f>
        <v>0</v>
      </c>
      <c r="G44" s="7">
        <v>1</v>
      </c>
    </row>
    <row r="45" spans="1:7" x14ac:dyDescent="0.25">
      <c r="A45" s="11" t="s">
        <v>30</v>
      </c>
      <c r="B45" s="4" t="s">
        <v>165</v>
      </c>
      <c r="C45" s="1">
        <v>1</v>
      </c>
      <c r="D45" s="7"/>
      <c r="E45" s="1"/>
      <c r="F45" s="1">
        <f>SUM(F46,F49,F51,F54,F56,F58,F61,F63)</f>
        <v>0</v>
      </c>
      <c r="G45" s="7">
        <v>0</v>
      </c>
    </row>
    <row r="46" spans="1:7" x14ac:dyDescent="0.25">
      <c r="A46" s="11" t="s">
        <v>31</v>
      </c>
      <c r="B46" s="4" t="s">
        <v>166</v>
      </c>
      <c r="C46" s="1"/>
      <c r="D46" s="7"/>
      <c r="E46" s="1"/>
      <c r="F46" s="1">
        <f>SUM(F47,F48)</f>
        <v>0</v>
      </c>
      <c r="G46" s="7">
        <v>0</v>
      </c>
    </row>
    <row r="47" spans="1:7" x14ac:dyDescent="0.25">
      <c r="A47" s="11" t="s">
        <v>32</v>
      </c>
      <c r="B47" s="4" t="s">
        <v>167</v>
      </c>
      <c r="C47" s="1">
        <v>1500</v>
      </c>
      <c r="D47" s="7" t="s">
        <v>259</v>
      </c>
      <c r="E47" s="2"/>
      <c r="F47" s="1">
        <f>ROUND(ROUND(C47*E47,2)*C45,2)</f>
        <v>0</v>
      </c>
      <c r="G47" s="7">
        <v>1</v>
      </c>
    </row>
    <row r="48" spans="1:7" x14ac:dyDescent="0.25">
      <c r="A48" s="11" t="s">
        <v>33</v>
      </c>
      <c r="B48" s="4" t="s">
        <v>168</v>
      </c>
      <c r="C48" s="1">
        <v>2154.94</v>
      </c>
      <c r="D48" s="7" t="s">
        <v>259</v>
      </c>
      <c r="E48" s="2"/>
      <c r="F48" s="1">
        <f>ROUND(ROUND(C48*E48,2)*C45,2)</f>
        <v>0</v>
      </c>
      <c r="G48" s="7">
        <v>1</v>
      </c>
    </row>
    <row r="49" spans="1:7" x14ac:dyDescent="0.25">
      <c r="A49" s="11" t="s">
        <v>34</v>
      </c>
      <c r="B49" s="4" t="s">
        <v>169</v>
      </c>
      <c r="C49" s="1"/>
      <c r="D49" s="7"/>
      <c r="E49" s="1"/>
      <c r="F49" s="1">
        <f>SUM(F50)</f>
        <v>0</v>
      </c>
      <c r="G49" s="7">
        <v>0</v>
      </c>
    </row>
    <row r="50" spans="1:7" x14ac:dyDescent="0.25">
      <c r="A50" s="11" t="s">
        <v>35</v>
      </c>
      <c r="B50" s="4" t="s">
        <v>170</v>
      </c>
      <c r="C50" s="1">
        <v>3047.84</v>
      </c>
      <c r="D50" s="7" t="s">
        <v>260</v>
      </c>
      <c r="E50" s="2"/>
      <c r="F50" s="1">
        <f>ROUND(ROUND(C50*E50,2)*C45,2)</f>
        <v>0</v>
      </c>
      <c r="G50" s="7">
        <v>1</v>
      </c>
    </row>
    <row r="51" spans="1:7" x14ac:dyDescent="0.25">
      <c r="A51" s="11" t="s">
        <v>36</v>
      </c>
      <c r="B51" s="4" t="s">
        <v>171</v>
      </c>
      <c r="C51" s="1"/>
      <c r="D51" s="7"/>
      <c r="E51" s="1"/>
      <c r="F51" s="1">
        <f>SUM(F52,F53)</f>
        <v>0</v>
      </c>
      <c r="G51" s="7">
        <v>0</v>
      </c>
    </row>
    <row r="52" spans="1:7" x14ac:dyDescent="0.25">
      <c r="A52" s="11" t="s">
        <v>37</v>
      </c>
      <c r="B52" s="4" t="s">
        <v>172</v>
      </c>
      <c r="C52" s="1">
        <v>10</v>
      </c>
      <c r="D52" s="7" t="s">
        <v>267</v>
      </c>
      <c r="E52" s="2"/>
      <c r="F52" s="1">
        <f>ROUND(ROUND(C52*E52,2)*C45,2)</f>
        <v>0</v>
      </c>
      <c r="G52" s="7">
        <v>1</v>
      </c>
    </row>
    <row r="53" spans="1:7" x14ac:dyDescent="0.25">
      <c r="A53" s="11" t="s">
        <v>38</v>
      </c>
      <c r="B53" s="4" t="s">
        <v>173</v>
      </c>
      <c r="C53" s="1">
        <v>10</v>
      </c>
      <c r="D53" s="7" t="s">
        <v>267</v>
      </c>
      <c r="E53" s="2"/>
      <c r="F53" s="1">
        <f>ROUND(ROUND(C53*E53,2)*C45,2)</f>
        <v>0</v>
      </c>
      <c r="G53" s="7">
        <v>1</v>
      </c>
    </row>
    <row r="54" spans="1:7" x14ac:dyDescent="0.25">
      <c r="A54" s="11" t="s">
        <v>39</v>
      </c>
      <c r="B54" s="4" t="s">
        <v>174</v>
      </c>
      <c r="C54" s="1"/>
      <c r="D54" s="7"/>
      <c r="E54" s="1"/>
      <c r="F54" s="1">
        <f>SUM(F55)</f>
        <v>0</v>
      </c>
      <c r="G54" s="7">
        <v>0</v>
      </c>
    </row>
    <row r="55" spans="1:7" x14ac:dyDescent="0.25">
      <c r="A55" s="11" t="s">
        <v>40</v>
      </c>
      <c r="B55" s="4" t="s">
        <v>175</v>
      </c>
      <c r="C55" s="1">
        <v>146</v>
      </c>
      <c r="D55" s="7" t="s">
        <v>260</v>
      </c>
      <c r="E55" s="2"/>
      <c r="F55" s="1">
        <f>ROUND(ROUND(C55*E55,2)*C45,2)</f>
        <v>0</v>
      </c>
      <c r="G55" s="7">
        <v>1</v>
      </c>
    </row>
    <row r="56" spans="1:7" x14ac:dyDescent="0.25">
      <c r="A56" s="11" t="s">
        <v>41</v>
      </c>
      <c r="B56" s="4" t="s">
        <v>176</v>
      </c>
      <c r="C56" s="1"/>
      <c r="D56" s="7"/>
      <c r="E56" s="1"/>
      <c r="F56" s="1">
        <f>SUM(F57)</f>
        <v>0</v>
      </c>
      <c r="G56" s="7">
        <v>0</v>
      </c>
    </row>
    <row r="57" spans="1:7" x14ac:dyDescent="0.25">
      <c r="A57" s="11" t="s">
        <v>42</v>
      </c>
      <c r="B57" s="4" t="s">
        <v>177</v>
      </c>
      <c r="C57" s="1">
        <v>240</v>
      </c>
      <c r="D57" s="7" t="s">
        <v>267</v>
      </c>
      <c r="E57" s="2"/>
      <c r="F57" s="1">
        <f>ROUND(ROUND(C57*E57,2)*C45,2)</f>
        <v>0</v>
      </c>
      <c r="G57" s="7">
        <v>1</v>
      </c>
    </row>
    <row r="58" spans="1:7" x14ac:dyDescent="0.25">
      <c r="A58" s="11" t="s">
        <v>43</v>
      </c>
      <c r="B58" s="4" t="s">
        <v>178</v>
      </c>
      <c r="C58" s="1"/>
      <c r="D58" s="7"/>
      <c r="E58" s="1"/>
      <c r="F58" s="1">
        <f>SUM(F59,F60)</f>
        <v>0</v>
      </c>
      <c r="G58" s="7">
        <v>0</v>
      </c>
    </row>
    <row r="59" spans="1:7" x14ac:dyDescent="0.25">
      <c r="A59" s="11" t="s">
        <v>44</v>
      </c>
      <c r="B59" s="4" t="s">
        <v>179</v>
      </c>
      <c r="C59" s="1">
        <v>36.75</v>
      </c>
      <c r="D59" s="7" t="s">
        <v>267</v>
      </c>
      <c r="E59" s="2"/>
      <c r="F59" s="1">
        <f>ROUND(ROUND(C59*E59,2)*C45,2)</f>
        <v>0</v>
      </c>
      <c r="G59" s="7">
        <v>1</v>
      </c>
    </row>
    <row r="60" spans="1:7" x14ac:dyDescent="0.25">
      <c r="A60" s="11" t="s">
        <v>45</v>
      </c>
      <c r="B60" s="4" t="s">
        <v>180</v>
      </c>
      <c r="C60" s="1">
        <v>584.79</v>
      </c>
      <c r="D60" s="7" t="s">
        <v>267</v>
      </c>
      <c r="E60" s="2"/>
      <c r="F60" s="1">
        <f>ROUND(ROUND(C60*E60,2)*C45,2)</f>
        <v>0</v>
      </c>
      <c r="G60" s="7">
        <v>1</v>
      </c>
    </row>
    <row r="61" spans="1:7" x14ac:dyDescent="0.25">
      <c r="A61" s="11" t="s">
        <v>46</v>
      </c>
      <c r="B61" s="4" t="s">
        <v>181</v>
      </c>
      <c r="C61" s="1"/>
      <c r="D61" s="7"/>
      <c r="E61" s="1"/>
      <c r="F61" s="1">
        <f>SUM(F62)</f>
        <v>0</v>
      </c>
      <c r="G61" s="7">
        <v>0</v>
      </c>
    </row>
    <row r="62" spans="1:7" x14ac:dyDescent="0.25">
      <c r="A62" s="11" t="s">
        <v>47</v>
      </c>
      <c r="B62" s="4" t="s">
        <v>182</v>
      </c>
      <c r="C62" s="1">
        <v>11529.48</v>
      </c>
      <c r="D62" s="7" t="s">
        <v>268</v>
      </c>
      <c r="E62" s="2"/>
      <c r="F62" s="1">
        <f>ROUND(ROUND(C62*E62,2)*C45,2)</f>
        <v>0</v>
      </c>
      <c r="G62" s="7">
        <v>1</v>
      </c>
    </row>
    <row r="63" spans="1:7" x14ac:dyDescent="0.25">
      <c r="A63" s="11" t="s">
        <v>48</v>
      </c>
      <c r="B63" s="4" t="s">
        <v>183</v>
      </c>
      <c r="C63" s="1"/>
      <c r="D63" s="7"/>
      <c r="E63" s="1"/>
      <c r="F63" s="1">
        <f>SUM(F64)</f>
        <v>0</v>
      </c>
      <c r="G63" s="7">
        <v>0</v>
      </c>
    </row>
    <row r="64" spans="1:7" ht="22.5" x14ac:dyDescent="0.25">
      <c r="A64" s="11" t="s">
        <v>49</v>
      </c>
      <c r="B64" s="5" t="s">
        <v>184</v>
      </c>
      <c r="C64" s="1">
        <v>69</v>
      </c>
      <c r="D64" s="7" t="s">
        <v>266</v>
      </c>
      <c r="E64" s="2"/>
      <c r="F64" s="1">
        <f>ROUND(ROUND(C64*E64,2)*C45,2)</f>
        <v>0</v>
      </c>
      <c r="G64" s="7">
        <v>1</v>
      </c>
    </row>
    <row r="65" spans="1:7" x14ac:dyDescent="0.25">
      <c r="A65" s="11" t="s">
        <v>50</v>
      </c>
      <c r="B65" s="4" t="s">
        <v>185</v>
      </c>
      <c r="C65" s="1">
        <v>1</v>
      </c>
      <c r="D65" s="7"/>
      <c r="E65" s="1"/>
      <c r="F65" s="1">
        <f>SUM(F66,F69,F71,F73,F77,F81,F83)</f>
        <v>0</v>
      </c>
      <c r="G65" s="7">
        <v>0</v>
      </c>
    </row>
    <row r="66" spans="1:7" x14ac:dyDescent="0.25">
      <c r="A66" s="11" t="s">
        <v>51</v>
      </c>
      <c r="B66" s="4" t="s">
        <v>186</v>
      </c>
      <c r="C66" s="1"/>
      <c r="D66" s="7"/>
      <c r="E66" s="1"/>
      <c r="F66" s="1">
        <f>SUM(F67,F68)</f>
        <v>0</v>
      </c>
      <c r="G66" s="7">
        <v>0</v>
      </c>
    </row>
    <row r="67" spans="1:7" x14ac:dyDescent="0.25">
      <c r="A67" s="11" t="s">
        <v>52</v>
      </c>
      <c r="B67" s="4" t="s">
        <v>179</v>
      </c>
      <c r="C67" s="1">
        <v>203.21</v>
      </c>
      <c r="D67" s="7" t="s">
        <v>267</v>
      </c>
      <c r="E67" s="2"/>
      <c r="F67" s="1">
        <f>ROUND(ROUND(C67*E67,2)*C65,2)</f>
        <v>0</v>
      </c>
      <c r="G67" s="7">
        <v>1</v>
      </c>
    </row>
    <row r="68" spans="1:7" x14ac:dyDescent="0.25">
      <c r="A68" s="11" t="s">
        <v>53</v>
      </c>
      <c r="B68" s="4" t="s">
        <v>180</v>
      </c>
      <c r="C68" s="1">
        <v>10160.530000000001</v>
      </c>
      <c r="D68" s="7" t="s">
        <v>267</v>
      </c>
      <c r="E68" s="2"/>
      <c r="F68" s="1">
        <f>ROUND(ROUND(C68*E68,2)*C65,2)</f>
        <v>0</v>
      </c>
      <c r="G68" s="7">
        <v>1</v>
      </c>
    </row>
    <row r="69" spans="1:7" x14ac:dyDescent="0.25">
      <c r="A69" s="11" t="s">
        <v>54</v>
      </c>
      <c r="B69" s="4" t="s">
        <v>187</v>
      </c>
      <c r="C69" s="1"/>
      <c r="D69" s="7"/>
      <c r="E69" s="1"/>
      <c r="F69" s="1">
        <f>SUM(F70)</f>
        <v>0</v>
      </c>
      <c r="G69" s="7">
        <v>0</v>
      </c>
    </row>
    <row r="70" spans="1:7" x14ac:dyDescent="0.25">
      <c r="A70" s="11" t="s">
        <v>55</v>
      </c>
      <c r="B70" s="4" t="s">
        <v>188</v>
      </c>
      <c r="C70" s="1">
        <v>350920.22</v>
      </c>
      <c r="D70" s="7" t="s">
        <v>268</v>
      </c>
      <c r="E70" s="2"/>
      <c r="F70" s="1">
        <f>ROUND(ROUND(C70*E70,2)*C65,2)</f>
        <v>0</v>
      </c>
      <c r="G70" s="7">
        <v>1</v>
      </c>
    </row>
    <row r="71" spans="1:7" x14ac:dyDescent="0.25">
      <c r="A71" s="11" t="s">
        <v>56</v>
      </c>
      <c r="B71" s="4" t="s">
        <v>183</v>
      </c>
      <c r="C71" s="1"/>
      <c r="D71" s="7"/>
      <c r="E71" s="1"/>
      <c r="F71" s="1">
        <f>SUM(F72)</f>
        <v>0</v>
      </c>
      <c r="G71" s="7">
        <v>0</v>
      </c>
    </row>
    <row r="72" spans="1:7" ht="22.5" x14ac:dyDescent="0.25">
      <c r="A72" s="11" t="s">
        <v>57</v>
      </c>
      <c r="B72" s="5" t="s">
        <v>189</v>
      </c>
      <c r="C72" s="1">
        <v>1129</v>
      </c>
      <c r="D72" s="7" t="s">
        <v>266</v>
      </c>
      <c r="E72" s="2"/>
      <c r="F72" s="1">
        <f>ROUND(ROUND(C72*E72,2)*C65,2)</f>
        <v>0</v>
      </c>
      <c r="G72" s="7">
        <v>1</v>
      </c>
    </row>
    <row r="73" spans="1:7" x14ac:dyDescent="0.25">
      <c r="A73" s="11" t="s">
        <v>58</v>
      </c>
      <c r="B73" s="4" t="s">
        <v>190</v>
      </c>
      <c r="C73" s="1"/>
      <c r="D73" s="7"/>
      <c r="E73" s="1"/>
      <c r="F73" s="1">
        <f>SUM(F74,F75,F76)</f>
        <v>0</v>
      </c>
      <c r="G73" s="7">
        <v>0</v>
      </c>
    </row>
    <row r="74" spans="1:7" x14ac:dyDescent="0.25">
      <c r="A74" s="11" t="s">
        <v>59</v>
      </c>
      <c r="B74" s="4" t="s">
        <v>191</v>
      </c>
      <c r="C74" s="1">
        <v>3356.17</v>
      </c>
      <c r="D74" s="7" t="s">
        <v>267</v>
      </c>
      <c r="E74" s="2"/>
      <c r="F74" s="1">
        <f>ROUND(ROUND(C74*E74,2)*C65,2)</f>
        <v>0</v>
      </c>
      <c r="G74" s="7">
        <v>1</v>
      </c>
    </row>
    <row r="75" spans="1:7" x14ac:dyDescent="0.25">
      <c r="A75" s="11" t="s">
        <v>60</v>
      </c>
      <c r="B75" s="4" t="s">
        <v>192</v>
      </c>
      <c r="C75" s="1">
        <v>2480.4699999999998</v>
      </c>
      <c r="D75" s="7" t="s">
        <v>267</v>
      </c>
      <c r="E75" s="2"/>
      <c r="F75" s="1">
        <f>ROUND(ROUND(C75*E75,2)*C65,2)</f>
        <v>0</v>
      </c>
      <c r="G75" s="7">
        <v>1</v>
      </c>
    </row>
    <row r="76" spans="1:7" x14ac:dyDescent="0.25">
      <c r="A76" s="11" t="s">
        <v>61</v>
      </c>
      <c r="B76" s="4" t="s">
        <v>193</v>
      </c>
      <c r="C76" s="1">
        <v>1403.15</v>
      </c>
      <c r="D76" s="7" t="s">
        <v>267</v>
      </c>
      <c r="E76" s="2"/>
      <c r="F76" s="1">
        <f>ROUND(ROUND(C76*E76,2)*C65,2)</f>
        <v>0</v>
      </c>
      <c r="G76" s="7">
        <v>1</v>
      </c>
    </row>
    <row r="77" spans="1:7" x14ac:dyDescent="0.25">
      <c r="A77" s="11" t="s">
        <v>62</v>
      </c>
      <c r="B77" s="4" t="s">
        <v>194</v>
      </c>
      <c r="C77" s="1"/>
      <c r="D77" s="7"/>
      <c r="E77" s="1"/>
      <c r="F77" s="1">
        <f>SUM(F78,F79,F80)</f>
        <v>0</v>
      </c>
      <c r="G77" s="7">
        <v>0</v>
      </c>
    </row>
    <row r="78" spans="1:7" x14ac:dyDescent="0.25">
      <c r="A78" s="11" t="s">
        <v>63</v>
      </c>
      <c r="B78" s="4" t="s">
        <v>195</v>
      </c>
      <c r="C78" s="1">
        <v>109.44</v>
      </c>
      <c r="D78" s="7" t="s">
        <v>267</v>
      </c>
      <c r="E78" s="2"/>
      <c r="F78" s="1">
        <f>ROUND(ROUND(C78*E78,2)*C65,2)</f>
        <v>0</v>
      </c>
      <c r="G78" s="7">
        <v>1</v>
      </c>
    </row>
    <row r="79" spans="1:7" x14ac:dyDescent="0.25">
      <c r="A79" s="11" t="s">
        <v>64</v>
      </c>
      <c r="B79" s="4" t="s">
        <v>196</v>
      </c>
      <c r="C79" s="1">
        <v>115.2</v>
      </c>
      <c r="D79" s="7" t="s">
        <v>267</v>
      </c>
      <c r="E79" s="2"/>
      <c r="F79" s="1">
        <f>ROUND(ROUND(C79*E79,2)*C65,2)</f>
        <v>0</v>
      </c>
      <c r="G79" s="7">
        <v>1</v>
      </c>
    </row>
    <row r="80" spans="1:7" x14ac:dyDescent="0.25">
      <c r="A80" s="11" t="s">
        <v>65</v>
      </c>
      <c r="B80" s="4" t="s">
        <v>197</v>
      </c>
      <c r="C80" s="1">
        <v>211.2</v>
      </c>
      <c r="D80" s="7" t="s">
        <v>267</v>
      </c>
      <c r="E80" s="2"/>
      <c r="F80" s="1">
        <f>ROUND(ROUND(C80*E80,2)*C65,2)</f>
        <v>0</v>
      </c>
      <c r="G80" s="7">
        <v>1</v>
      </c>
    </row>
    <row r="81" spans="1:7" x14ac:dyDescent="0.25">
      <c r="A81" s="11" t="s">
        <v>66</v>
      </c>
      <c r="B81" s="4" t="s">
        <v>198</v>
      </c>
      <c r="C81" s="1"/>
      <c r="D81" s="7"/>
      <c r="E81" s="1"/>
      <c r="F81" s="1">
        <f>SUM(F82)</f>
        <v>0</v>
      </c>
      <c r="G81" s="7">
        <v>0</v>
      </c>
    </row>
    <row r="82" spans="1:7" x14ac:dyDescent="0.25">
      <c r="A82" s="11" t="s">
        <v>67</v>
      </c>
      <c r="B82" s="4" t="s">
        <v>199</v>
      </c>
      <c r="C82" s="1">
        <v>6549.04</v>
      </c>
      <c r="D82" s="7" t="s">
        <v>267</v>
      </c>
      <c r="E82" s="2"/>
      <c r="F82" s="1">
        <f>ROUND(ROUND(C82*E82,2)*C65,2)</f>
        <v>0</v>
      </c>
      <c r="G82" s="7">
        <v>1</v>
      </c>
    </row>
    <row r="83" spans="1:7" x14ac:dyDescent="0.25">
      <c r="A83" s="11" t="s">
        <v>68</v>
      </c>
      <c r="B83" s="4" t="s">
        <v>200</v>
      </c>
      <c r="C83" s="1"/>
      <c r="D83" s="7"/>
      <c r="E83" s="1"/>
      <c r="F83" s="1">
        <f>SUM(F84)</f>
        <v>0</v>
      </c>
      <c r="G83" s="7">
        <v>0</v>
      </c>
    </row>
    <row r="84" spans="1:7" ht="33" x14ac:dyDescent="0.25">
      <c r="A84" s="11" t="s">
        <v>69</v>
      </c>
      <c r="B84" s="5" t="s">
        <v>201</v>
      </c>
      <c r="C84" s="1">
        <v>8513.75</v>
      </c>
      <c r="D84" s="7" t="s">
        <v>267</v>
      </c>
      <c r="E84" s="2"/>
      <c r="F84" s="1">
        <f>ROUND(ROUND(C84*E84,2)*C65,2)</f>
        <v>0</v>
      </c>
      <c r="G84" s="7">
        <v>1</v>
      </c>
    </row>
    <row r="85" spans="1:7" x14ac:dyDescent="0.25">
      <c r="A85" s="11" t="s">
        <v>70</v>
      </c>
      <c r="B85" s="4" t="s">
        <v>202</v>
      </c>
      <c r="C85" s="1">
        <v>1</v>
      </c>
      <c r="D85" s="7"/>
      <c r="E85" s="1"/>
      <c r="F85" s="1">
        <f>SUM(F86,F91,F93,F95,F97,F99,F101,F105,F109,F111,F113,F115,F117)</f>
        <v>0</v>
      </c>
      <c r="G85" s="7">
        <v>0</v>
      </c>
    </row>
    <row r="86" spans="1:7" x14ac:dyDescent="0.25">
      <c r="A86" s="11" t="s">
        <v>71</v>
      </c>
      <c r="B86" s="4" t="s">
        <v>203</v>
      </c>
      <c r="C86" s="1"/>
      <c r="D86" s="7"/>
      <c r="E86" s="1"/>
      <c r="F86" s="1">
        <f>SUM(F87,F88,F89,F90)</f>
        <v>0</v>
      </c>
      <c r="G86" s="7">
        <v>0</v>
      </c>
    </row>
    <row r="87" spans="1:7" x14ac:dyDescent="0.25">
      <c r="A87" s="11" t="s">
        <v>72</v>
      </c>
      <c r="B87" s="4" t="s">
        <v>204</v>
      </c>
      <c r="C87" s="1">
        <v>295</v>
      </c>
      <c r="D87" s="7" t="s">
        <v>260</v>
      </c>
      <c r="E87" s="2"/>
      <c r="F87" s="1">
        <f>ROUND(ROUND(C87*E87,2)*C85,2)</f>
        <v>0</v>
      </c>
      <c r="G87" s="7">
        <v>1</v>
      </c>
    </row>
    <row r="88" spans="1:7" x14ac:dyDescent="0.25">
      <c r="A88" s="11" t="s">
        <v>73</v>
      </c>
      <c r="B88" s="4" t="s">
        <v>205</v>
      </c>
      <c r="C88" s="1">
        <v>699</v>
      </c>
      <c r="D88" s="7" t="s">
        <v>260</v>
      </c>
      <c r="E88" s="2"/>
      <c r="F88" s="1">
        <f>ROUND(ROUND(C88*E88,2)*C85,2)</f>
        <v>0</v>
      </c>
      <c r="G88" s="7">
        <v>1</v>
      </c>
    </row>
    <row r="89" spans="1:7" x14ac:dyDescent="0.25">
      <c r="A89" s="11" t="s">
        <v>74</v>
      </c>
      <c r="B89" s="4" t="s">
        <v>206</v>
      </c>
      <c r="C89" s="1">
        <v>513</v>
      </c>
      <c r="D89" s="7" t="s">
        <v>260</v>
      </c>
      <c r="E89" s="2"/>
      <c r="F89" s="1">
        <f>ROUND(ROUND(C89*E89,2)*C85,2)</f>
        <v>0</v>
      </c>
      <c r="G89" s="7">
        <v>1</v>
      </c>
    </row>
    <row r="90" spans="1:7" x14ac:dyDescent="0.25">
      <c r="A90" s="11" t="s">
        <v>75</v>
      </c>
      <c r="B90" s="4" t="s">
        <v>207</v>
      </c>
      <c r="C90" s="1">
        <v>113</v>
      </c>
      <c r="D90" s="7" t="s">
        <v>260</v>
      </c>
      <c r="E90" s="2"/>
      <c r="F90" s="1">
        <f>ROUND(ROUND(C90*E90,2)*C85,2)</f>
        <v>0</v>
      </c>
      <c r="G90" s="7">
        <v>1</v>
      </c>
    </row>
    <row r="91" spans="1:7" x14ac:dyDescent="0.25">
      <c r="A91" s="11" t="s">
        <v>76</v>
      </c>
      <c r="B91" s="4" t="s">
        <v>208</v>
      </c>
      <c r="C91" s="1"/>
      <c r="D91" s="7"/>
      <c r="E91" s="1"/>
      <c r="F91" s="1">
        <f>SUM(F92)</f>
        <v>0</v>
      </c>
      <c r="G91" s="7">
        <v>0</v>
      </c>
    </row>
    <row r="92" spans="1:7" x14ac:dyDescent="0.25">
      <c r="A92" s="11" t="s">
        <v>77</v>
      </c>
      <c r="B92" s="4" t="s">
        <v>209</v>
      </c>
      <c r="C92" s="1">
        <v>492.21</v>
      </c>
      <c r="D92" s="7" t="s">
        <v>267</v>
      </c>
      <c r="E92" s="2"/>
      <c r="F92" s="1">
        <f>ROUND(ROUND(C92*E92,2)*C85,2)</f>
        <v>0</v>
      </c>
      <c r="G92" s="7">
        <v>1</v>
      </c>
    </row>
    <row r="93" spans="1:7" x14ac:dyDescent="0.25">
      <c r="A93" s="11" t="s">
        <v>78</v>
      </c>
      <c r="B93" s="4" t="s">
        <v>210</v>
      </c>
      <c r="C93" s="1"/>
      <c r="D93" s="7"/>
      <c r="E93" s="1"/>
      <c r="F93" s="1">
        <f>SUM(F94)</f>
        <v>0</v>
      </c>
      <c r="G93" s="7">
        <v>0</v>
      </c>
    </row>
    <row r="94" spans="1:7" x14ac:dyDescent="0.25">
      <c r="A94" s="11" t="s">
        <v>79</v>
      </c>
      <c r="B94" s="4" t="s">
        <v>211</v>
      </c>
      <c r="C94" s="1">
        <v>1242.32</v>
      </c>
      <c r="D94" s="7" t="s">
        <v>259</v>
      </c>
      <c r="E94" s="2"/>
      <c r="F94" s="1">
        <f>ROUND(ROUND(C94*E94,2)*C85,2)</f>
        <v>0</v>
      </c>
      <c r="G94" s="7">
        <v>1</v>
      </c>
    </row>
    <row r="95" spans="1:7" x14ac:dyDescent="0.25">
      <c r="A95" s="11" t="s">
        <v>80</v>
      </c>
      <c r="B95" s="4" t="s">
        <v>212</v>
      </c>
      <c r="C95" s="1"/>
      <c r="D95" s="7"/>
      <c r="E95" s="1"/>
      <c r="F95" s="1">
        <f>SUM(F96)</f>
        <v>0</v>
      </c>
      <c r="G95" s="7">
        <v>0</v>
      </c>
    </row>
    <row r="96" spans="1:7" x14ac:dyDescent="0.25">
      <c r="A96" s="11" t="s">
        <v>81</v>
      </c>
      <c r="B96" s="4" t="s">
        <v>213</v>
      </c>
      <c r="C96" s="1">
        <v>48</v>
      </c>
      <c r="D96" s="7" t="s">
        <v>261</v>
      </c>
      <c r="E96" s="2"/>
      <c r="F96" s="1">
        <f>ROUND(ROUND(C96*E96,2)*C85,2)</f>
        <v>0</v>
      </c>
      <c r="G96" s="7">
        <v>1</v>
      </c>
    </row>
    <row r="97" spans="1:7" x14ac:dyDescent="0.25">
      <c r="A97" s="11" t="s">
        <v>82</v>
      </c>
      <c r="B97" s="4" t="s">
        <v>214</v>
      </c>
      <c r="C97" s="1"/>
      <c r="D97" s="7"/>
      <c r="E97" s="1"/>
      <c r="F97" s="1">
        <f>SUM(F98)</f>
        <v>0</v>
      </c>
      <c r="G97" s="7">
        <v>0</v>
      </c>
    </row>
    <row r="98" spans="1:7" x14ac:dyDescent="0.25">
      <c r="A98" s="11" t="s">
        <v>83</v>
      </c>
      <c r="B98" s="4" t="s">
        <v>215</v>
      </c>
      <c r="C98" s="1">
        <v>96</v>
      </c>
      <c r="D98" s="7" t="s">
        <v>261</v>
      </c>
      <c r="E98" s="2"/>
      <c r="F98" s="1">
        <f>ROUND(ROUND(C98*E98,2)*C85,2)</f>
        <v>0</v>
      </c>
      <c r="G98" s="7">
        <v>1</v>
      </c>
    </row>
    <row r="99" spans="1:7" x14ac:dyDescent="0.25">
      <c r="A99" s="11" t="s">
        <v>84</v>
      </c>
      <c r="B99" s="4" t="s">
        <v>216</v>
      </c>
      <c r="C99" s="1"/>
      <c r="D99" s="7"/>
      <c r="E99" s="1"/>
      <c r="F99" s="1">
        <f>SUM(F100)</f>
        <v>0</v>
      </c>
      <c r="G99" s="7">
        <v>0</v>
      </c>
    </row>
    <row r="100" spans="1:7" x14ac:dyDescent="0.25">
      <c r="A100" s="11" t="s">
        <v>85</v>
      </c>
      <c r="B100" s="4" t="s">
        <v>215</v>
      </c>
      <c r="C100" s="1">
        <v>96</v>
      </c>
      <c r="D100" s="7" t="s">
        <v>261</v>
      </c>
      <c r="E100" s="2"/>
      <c r="F100" s="1">
        <f>ROUND(ROUND(C100*E100,2)*C85,2)</f>
        <v>0</v>
      </c>
      <c r="G100" s="7">
        <v>1</v>
      </c>
    </row>
    <row r="101" spans="1:7" x14ac:dyDescent="0.25">
      <c r="A101" s="11" t="s">
        <v>86</v>
      </c>
      <c r="B101" s="4" t="s">
        <v>217</v>
      </c>
      <c r="C101" s="1"/>
      <c r="D101" s="7"/>
      <c r="E101" s="1"/>
      <c r="F101" s="1">
        <f>SUM(F102,F103,F104)</f>
        <v>0</v>
      </c>
      <c r="G101" s="7">
        <v>0</v>
      </c>
    </row>
    <row r="102" spans="1:7" x14ac:dyDescent="0.25">
      <c r="A102" s="11" t="s">
        <v>87</v>
      </c>
      <c r="B102" s="4" t="s">
        <v>218</v>
      </c>
      <c r="C102" s="1">
        <v>16</v>
      </c>
      <c r="D102" s="7" t="s">
        <v>261</v>
      </c>
      <c r="E102" s="2"/>
      <c r="F102" s="1">
        <f>ROUND(ROUND(C102*E102,2)*C85,2)</f>
        <v>0</v>
      </c>
      <c r="G102" s="7">
        <v>1</v>
      </c>
    </row>
    <row r="103" spans="1:7" x14ac:dyDescent="0.25">
      <c r="A103" s="11" t="s">
        <v>88</v>
      </c>
      <c r="B103" s="4" t="s">
        <v>219</v>
      </c>
      <c r="C103" s="1">
        <v>7</v>
      </c>
      <c r="D103" s="7" t="s">
        <v>261</v>
      </c>
      <c r="E103" s="2"/>
      <c r="F103" s="1">
        <f>ROUND(ROUND(C103*E103,2)*C85,2)</f>
        <v>0</v>
      </c>
      <c r="G103" s="7">
        <v>1</v>
      </c>
    </row>
    <row r="104" spans="1:7" x14ac:dyDescent="0.25">
      <c r="A104" s="11" t="s">
        <v>89</v>
      </c>
      <c r="B104" s="4" t="s">
        <v>220</v>
      </c>
      <c r="C104" s="1">
        <v>2</v>
      </c>
      <c r="D104" s="7" t="s">
        <v>261</v>
      </c>
      <c r="E104" s="2"/>
      <c r="F104" s="1">
        <f>ROUND(ROUND(C104*E104,2)*C85,2)</f>
        <v>0</v>
      </c>
      <c r="G104" s="7">
        <v>1</v>
      </c>
    </row>
    <row r="105" spans="1:7" x14ac:dyDescent="0.25">
      <c r="A105" s="11" t="s">
        <v>90</v>
      </c>
      <c r="B105" s="4" t="s">
        <v>221</v>
      </c>
      <c r="C105" s="1"/>
      <c r="D105" s="7"/>
      <c r="E105" s="1"/>
      <c r="F105" s="1">
        <f>SUM(F106,F107,F108)</f>
        <v>0</v>
      </c>
      <c r="G105" s="7">
        <v>0</v>
      </c>
    </row>
    <row r="106" spans="1:7" x14ac:dyDescent="0.25">
      <c r="A106" s="11" t="s">
        <v>91</v>
      </c>
      <c r="B106" s="4" t="s">
        <v>218</v>
      </c>
      <c r="C106" s="1">
        <v>2</v>
      </c>
      <c r="D106" s="7" t="s">
        <v>261</v>
      </c>
      <c r="E106" s="2"/>
      <c r="F106" s="1">
        <f>ROUND(ROUND(C106*E106,2)*C85,2)</f>
        <v>0</v>
      </c>
      <c r="G106" s="7">
        <v>1</v>
      </c>
    </row>
    <row r="107" spans="1:7" x14ac:dyDescent="0.25">
      <c r="A107" s="11" t="s">
        <v>92</v>
      </c>
      <c r="B107" s="4" t="s">
        <v>219</v>
      </c>
      <c r="C107" s="1">
        <v>1</v>
      </c>
      <c r="D107" s="7" t="s">
        <v>261</v>
      </c>
      <c r="E107" s="2"/>
      <c r="F107" s="1">
        <f>ROUND(ROUND(C107*E107,2)*C85,2)</f>
        <v>0</v>
      </c>
      <c r="G107" s="7">
        <v>1</v>
      </c>
    </row>
    <row r="108" spans="1:7" x14ac:dyDescent="0.25">
      <c r="A108" s="11" t="s">
        <v>93</v>
      </c>
      <c r="B108" s="4" t="s">
        <v>220</v>
      </c>
      <c r="C108" s="1">
        <v>1</v>
      </c>
      <c r="D108" s="7" t="s">
        <v>261</v>
      </c>
      <c r="E108" s="2"/>
      <c r="F108" s="1">
        <f>ROUND(ROUND(C108*E108,2)*C85,2)</f>
        <v>0</v>
      </c>
      <c r="G108" s="7">
        <v>1</v>
      </c>
    </row>
    <row r="109" spans="1:7" x14ac:dyDescent="0.25">
      <c r="A109" s="11" t="s">
        <v>94</v>
      </c>
      <c r="B109" s="4" t="s">
        <v>222</v>
      </c>
      <c r="C109" s="1"/>
      <c r="D109" s="7"/>
      <c r="E109" s="1"/>
      <c r="F109" s="1">
        <f>SUM(F110)</f>
        <v>0</v>
      </c>
      <c r="G109" s="7">
        <v>0</v>
      </c>
    </row>
    <row r="110" spans="1:7" x14ac:dyDescent="0.25">
      <c r="A110" s="11" t="s">
        <v>95</v>
      </c>
      <c r="B110" s="4" t="s">
        <v>223</v>
      </c>
      <c r="C110" s="1">
        <v>27.5</v>
      </c>
      <c r="D110" s="7" t="s">
        <v>260</v>
      </c>
      <c r="E110" s="2"/>
      <c r="F110" s="1">
        <f>ROUND(ROUND(C110*E110,2)*C85,2)</f>
        <v>0</v>
      </c>
      <c r="G110" s="7">
        <v>1</v>
      </c>
    </row>
    <row r="111" spans="1:7" x14ac:dyDescent="0.25">
      <c r="A111" s="11" t="s">
        <v>96</v>
      </c>
      <c r="B111" s="4" t="s">
        <v>224</v>
      </c>
      <c r="C111" s="1"/>
      <c r="D111" s="7"/>
      <c r="E111" s="1"/>
      <c r="F111" s="1">
        <f>SUM(F112)</f>
        <v>0</v>
      </c>
      <c r="G111" s="7">
        <v>0</v>
      </c>
    </row>
    <row r="112" spans="1:7" x14ac:dyDescent="0.25">
      <c r="A112" s="11" t="s">
        <v>97</v>
      </c>
      <c r="B112" s="4" t="s">
        <v>225</v>
      </c>
      <c r="C112" s="1">
        <v>30</v>
      </c>
      <c r="D112" s="7" t="s">
        <v>261</v>
      </c>
      <c r="E112" s="2"/>
      <c r="F112" s="1">
        <f>ROUND(ROUND(C112*E112,2)*C85,2)</f>
        <v>0</v>
      </c>
      <c r="G112" s="7">
        <v>1</v>
      </c>
    </row>
    <row r="113" spans="1:7" x14ac:dyDescent="0.25">
      <c r="A113" s="11" t="s">
        <v>98</v>
      </c>
      <c r="B113" s="4" t="s">
        <v>226</v>
      </c>
      <c r="C113" s="1"/>
      <c r="D113" s="7"/>
      <c r="E113" s="1"/>
      <c r="F113" s="1">
        <f>SUM(F114)</f>
        <v>0</v>
      </c>
      <c r="G113" s="7">
        <v>0</v>
      </c>
    </row>
    <row r="114" spans="1:7" x14ac:dyDescent="0.25">
      <c r="A114" s="11" t="s">
        <v>99</v>
      </c>
      <c r="B114" s="4" t="s">
        <v>227</v>
      </c>
      <c r="C114" s="1">
        <v>1500</v>
      </c>
      <c r="D114" s="7" t="s">
        <v>260</v>
      </c>
      <c r="E114" s="2"/>
      <c r="F114" s="1">
        <f>ROUND(ROUND(C114*E114,2)*C85,2)</f>
        <v>0</v>
      </c>
      <c r="G114" s="7">
        <v>1</v>
      </c>
    </row>
    <row r="115" spans="1:7" x14ac:dyDescent="0.25">
      <c r="A115" s="11" t="s">
        <v>100</v>
      </c>
      <c r="B115" s="4" t="s">
        <v>228</v>
      </c>
      <c r="C115" s="1"/>
      <c r="D115" s="7"/>
      <c r="E115" s="1"/>
      <c r="F115" s="1">
        <f>SUM(F116)</f>
        <v>0</v>
      </c>
      <c r="G115" s="7">
        <v>0</v>
      </c>
    </row>
    <row r="116" spans="1:7" x14ac:dyDescent="0.25">
      <c r="A116" s="11" t="s">
        <v>101</v>
      </c>
      <c r="B116" s="4" t="s">
        <v>229</v>
      </c>
      <c r="C116" s="1">
        <v>1114.1199999999999</v>
      </c>
      <c r="D116" s="7" t="s">
        <v>259</v>
      </c>
      <c r="E116" s="2"/>
      <c r="F116" s="1">
        <f>ROUND(ROUND(C116*E116,2)*C85,2)</f>
        <v>0</v>
      </c>
      <c r="G116" s="7">
        <v>1</v>
      </c>
    </row>
    <row r="117" spans="1:7" x14ac:dyDescent="0.25">
      <c r="A117" s="11" t="s">
        <v>102</v>
      </c>
      <c r="B117" s="4" t="s">
        <v>230</v>
      </c>
      <c r="C117" s="1"/>
      <c r="D117" s="7"/>
      <c r="E117" s="1"/>
      <c r="F117" s="1">
        <f>SUM(F118,F119)</f>
        <v>0</v>
      </c>
      <c r="G117" s="7">
        <v>0</v>
      </c>
    </row>
    <row r="118" spans="1:7" x14ac:dyDescent="0.25">
      <c r="A118" s="11" t="s">
        <v>103</v>
      </c>
      <c r="B118" s="4" t="s">
        <v>231</v>
      </c>
      <c r="C118" s="1">
        <v>4683.99</v>
      </c>
      <c r="D118" s="7" t="s">
        <v>259</v>
      </c>
      <c r="E118" s="2"/>
      <c r="F118" s="1">
        <f>ROUND(ROUND(C118*E118,2)*C85,2)</f>
        <v>0</v>
      </c>
      <c r="G118" s="7">
        <v>1</v>
      </c>
    </row>
    <row r="119" spans="1:7" x14ac:dyDescent="0.25">
      <c r="A119" s="11" t="s">
        <v>104</v>
      </c>
      <c r="B119" s="4" t="s">
        <v>232</v>
      </c>
      <c r="C119" s="1">
        <v>3680.46</v>
      </c>
      <c r="D119" s="7" t="s">
        <v>259</v>
      </c>
      <c r="E119" s="2"/>
      <c r="F119" s="1">
        <f>ROUND(ROUND(C119*E119,2)*C85,2)</f>
        <v>0</v>
      </c>
      <c r="G119" s="7">
        <v>1</v>
      </c>
    </row>
    <row r="120" spans="1:7" x14ac:dyDescent="0.25">
      <c r="A120" s="11" t="s">
        <v>105</v>
      </c>
      <c r="B120" s="4" t="s">
        <v>233</v>
      </c>
      <c r="C120" s="1">
        <v>1</v>
      </c>
      <c r="D120" s="7"/>
      <c r="E120" s="1"/>
      <c r="F120" s="1">
        <f>SUM(F121,F123,F125,F127,F129)</f>
        <v>0</v>
      </c>
      <c r="G120" s="7">
        <v>0</v>
      </c>
    </row>
    <row r="121" spans="1:7" x14ac:dyDescent="0.25">
      <c r="A121" s="11" t="s">
        <v>106</v>
      </c>
      <c r="B121" s="4" t="s">
        <v>234</v>
      </c>
      <c r="C121" s="1"/>
      <c r="D121" s="7"/>
      <c r="E121" s="1"/>
      <c r="F121" s="1">
        <f>SUM(F122)</f>
        <v>0</v>
      </c>
      <c r="G121" s="7">
        <v>0</v>
      </c>
    </row>
    <row r="122" spans="1:7" x14ac:dyDescent="0.25">
      <c r="A122" s="11" t="s">
        <v>107</v>
      </c>
      <c r="B122" s="4" t="s">
        <v>235</v>
      </c>
      <c r="C122" s="1">
        <v>335.62</v>
      </c>
      <c r="D122" s="7" t="s">
        <v>267</v>
      </c>
      <c r="E122" s="2"/>
      <c r="F122" s="1">
        <f>ROUND(ROUND(C122*E122,2)*C120,2)</f>
        <v>0</v>
      </c>
      <c r="G122" s="7">
        <v>1</v>
      </c>
    </row>
    <row r="123" spans="1:7" x14ac:dyDescent="0.25">
      <c r="A123" s="11" t="s">
        <v>108</v>
      </c>
      <c r="B123" s="4" t="s">
        <v>236</v>
      </c>
      <c r="C123" s="1"/>
      <c r="D123" s="7"/>
      <c r="E123" s="1"/>
      <c r="F123" s="1">
        <f>SUM(F124)</f>
        <v>0</v>
      </c>
      <c r="G123" s="7">
        <v>0</v>
      </c>
    </row>
    <row r="124" spans="1:7" x14ac:dyDescent="0.25">
      <c r="A124" s="11" t="s">
        <v>109</v>
      </c>
      <c r="B124" s="4" t="s">
        <v>235</v>
      </c>
      <c r="C124" s="1">
        <v>335.62</v>
      </c>
      <c r="D124" s="7" t="s">
        <v>267</v>
      </c>
      <c r="E124" s="2"/>
      <c r="F124" s="1">
        <f>ROUND(ROUND(C124*E124,2)*C120,2)</f>
        <v>0</v>
      </c>
      <c r="G124" s="7">
        <v>1</v>
      </c>
    </row>
    <row r="125" spans="1:7" x14ac:dyDescent="0.25">
      <c r="A125" s="11" t="s">
        <v>110</v>
      </c>
      <c r="B125" s="4" t="s">
        <v>187</v>
      </c>
      <c r="C125" s="1"/>
      <c r="D125" s="7"/>
      <c r="E125" s="1"/>
      <c r="F125" s="1">
        <f>SUM(F126)</f>
        <v>0</v>
      </c>
      <c r="G125" s="7">
        <v>0</v>
      </c>
    </row>
    <row r="126" spans="1:7" x14ac:dyDescent="0.25">
      <c r="A126" s="11" t="s">
        <v>111</v>
      </c>
      <c r="B126" s="4" t="s">
        <v>237</v>
      </c>
      <c r="C126" s="1">
        <v>30286.34</v>
      </c>
      <c r="D126" s="7" t="s">
        <v>269</v>
      </c>
      <c r="E126" s="2"/>
      <c r="F126" s="1">
        <f>ROUND(ROUND(C126*E126,2)*C120,2)</f>
        <v>0</v>
      </c>
      <c r="G126" s="7">
        <v>1</v>
      </c>
    </row>
    <row r="127" spans="1:7" x14ac:dyDescent="0.25">
      <c r="A127" s="11" t="s">
        <v>112</v>
      </c>
      <c r="B127" s="4" t="s">
        <v>238</v>
      </c>
      <c r="C127" s="1"/>
      <c r="D127" s="7"/>
      <c r="E127" s="1"/>
      <c r="F127" s="1">
        <f>SUM(F128)</f>
        <v>0</v>
      </c>
      <c r="G127" s="7">
        <v>0</v>
      </c>
    </row>
    <row r="128" spans="1:7" x14ac:dyDescent="0.25">
      <c r="A128" s="11" t="s">
        <v>113</v>
      </c>
      <c r="B128" s="4" t="s">
        <v>239</v>
      </c>
      <c r="C128" s="1">
        <v>2237.44</v>
      </c>
      <c r="D128" s="7" t="s">
        <v>259</v>
      </c>
      <c r="E128" s="2"/>
      <c r="F128" s="1">
        <f>ROUND(ROUND(C128*E128,2)*C120,2)</f>
        <v>0</v>
      </c>
      <c r="G128" s="7">
        <v>1</v>
      </c>
    </row>
    <row r="129" spans="1:7" x14ac:dyDescent="0.25">
      <c r="A129" s="11" t="s">
        <v>114</v>
      </c>
      <c r="B129" s="4" t="s">
        <v>240</v>
      </c>
      <c r="C129" s="1"/>
      <c r="D129" s="7"/>
      <c r="E129" s="1"/>
      <c r="F129" s="1">
        <f>SUM(F130)</f>
        <v>0</v>
      </c>
      <c r="G129" s="7">
        <v>0</v>
      </c>
    </row>
    <row r="130" spans="1:7" ht="33" x14ac:dyDescent="0.25">
      <c r="A130" s="11" t="s">
        <v>115</v>
      </c>
      <c r="B130" s="5" t="s">
        <v>241</v>
      </c>
      <c r="C130" s="1">
        <v>268.49</v>
      </c>
      <c r="D130" s="7" t="s">
        <v>270</v>
      </c>
      <c r="E130" s="2"/>
      <c r="F130" s="1">
        <f>ROUND(ROUND(C130*E130,2)*C120,2)</f>
        <v>0</v>
      </c>
      <c r="G130" s="7">
        <v>1</v>
      </c>
    </row>
    <row r="131" spans="1:7" x14ac:dyDescent="0.25">
      <c r="A131" s="11" t="s">
        <v>116</v>
      </c>
      <c r="B131" s="4" t="s">
        <v>242</v>
      </c>
      <c r="C131" s="1">
        <v>1</v>
      </c>
      <c r="D131" s="7"/>
      <c r="E131" s="1"/>
      <c r="F131" s="1">
        <f>SUM(F132,F134)</f>
        <v>0</v>
      </c>
      <c r="G131" s="7">
        <v>0</v>
      </c>
    </row>
    <row r="132" spans="1:7" x14ac:dyDescent="0.25">
      <c r="A132" s="11" t="s">
        <v>117</v>
      </c>
      <c r="B132" s="4" t="s">
        <v>243</v>
      </c>
      <c r="C132" s="1"/>
      <c r="D132" s="7"/>
      <c r="E132" s="1"/>
      <c r="F132" s="1">
        <f>SUM(F133)</f>
        <v>0</v>
      </c>
      <c r="G132" s="7">
        <v>0</v>
      </c>
    </row>
    <row r="133" spans="1:7" x14ac:dyDescent="0.25">
      <c r="A133" s="11" t="s">
        <v>118</v>
      </c>
      <c r="B133" s="4" t="s">
        <v>244</v>
      </c>
      <c r="C133" s="1">
        <v>22.5</v>
      </c>
      <c r="D133" s="7" t="s">
        <v>260</v>
      </c>
      <c r="E133" s="2"/>
      <c r="F133" s="1">
        <f>ROUND(ROUND(C133*E133,2)*C131,2)</f>
        <v>0</v>
      </c>
      <c r="G133" s="7">
        <v>1</v>
      </c>
    </row>
    <row r="134" spans="1:7" x14ac:dyDescent="0.25">
      <c r="A134" s="11" t="s">
        <v>119</v>
      </c>
      <c r="B134" s="4" t="s">
        <v>245</v>
      </c>
      <c r="C134" s="1"/>
      <c r="D134" s="7"/>
      <c r="E134" s="1"/>
      <c r="F134" s="1">
        <f>SUM(F135)</f>
        <v>0</v>
      </c>
      <c r="G134" s="7">
        <v>0</v>
      </c>
    </row>
    <row r="135" spans="1:7" x14ac:dyDescent="0.25">
      <c r="A135" s="11" t="s">
        <v>120</v>
      </c>
      <c r="B135" s="4" t="s">
        <v>246</v>
      </c>
      <c r="C135" s="1">
        <v>100</v>
      </c>
      <c r="D135" s="7" t="s">
        <v>259</v>
      </c>
      <c r="E135" s="2"/>
      <c r="F135" s="1">
        <f>ROUND(ROUND(C135*E135,2)*C131,2)</f>
        <v>0</v>
      </c>
      <c r="G135" s="7">
        <v>1</v>
      </c>
    </row>
    <row r="136" spans="1:7" x14ac:dyDescent="0.25">
      <c r="A136" s="11" t="s">
        <v>121</v>
      </c>
      <c r="B136" s="4" t="s">
        <v>247</v>
      </c>
      <c r="C136" s="1">
        <v>1</v>
      </c>
      <c r="D136" s="7"/>
      <c r="E136" s="1"/>
      <c r="F136" s="1">
        <f t="shared" ref="F136:F137" si="0">SUM(F137)</f>
        <v>0</v>
      </c>
      <c r="G136" s="7">
        <v>0</v>
      </c>
    </row>
    <row r="137" spans="1:7" x14ac:dyDescent="0.25">
      <c r="A137" s="11" t="s">
        <v>122</v>
      </c>
      <c r="B137" s="4" t="s">
        <v>248</v>
      </c>
      <c r="C137" s="1"/>
      <c r="D137" s="7"/>
      <c r="E137" s="1"/>
      <c r="F137" s="1">
        <f t="shared" si="0"/>
        <v>0</v>
      </c>
      <c r="G137" s="7">
        <v>0</v>
      </c>
    </row>
    <row r="138" spans="1:7" x14ac:dyDescent="0.25">
      <c r="A138" s="11" t="s">
        <v>123</v>
      </c>
      <c r="B138" s="4" t="s">
        <v>249</v>
      </c>
      <c r="C138" s="1">
        <v>8</v>
      </c>
      <c r="D138" s="7" t="s">
        <v>271</v>
      </c>
      <c r="E138" s="2"/>
      <c r="F138" s="1">
        <f>ROUND(ROUND(C138*E138,2)*C136,2)</f>
        <v>0</v>
      </c>
      <c r="G138" s="7">
        <v>1</v>
      </c>
    </row>
    <row r="139" spans="1:7" x14ac:dyDescent="0.25">
      <c r="A139" s="11" t="s">
        <v>124</v>
      </c>
      <c r="B139" s="4" t="s">
        <v>250</v>
      </c>
      <c r="C139" s="1">
        <v>1</v>
      </c>
      <c r="D139" s="7"/>
      <c r="E139" s="1"/>
      <c r="F139" s="1">
        <f t="shared" ref="F139:F140" si="1">SUM(F140)</f>
        <v>0</v>
      </c>
      <c r="G139" s="7">
        <v>0</v>
      </c>
    </row>
    <row r="140" spans="1:7" x14ac:dyDescent="0.25">
      <c r="A140" s="11" t="s">
        <v>125</v>
      </c>
      <c r="B140" s="4" t="s">
        <v>250</v>
      </c>
      <c r="C140" s="1"/>
      <c r="D140" s="7"/>
      <c r="E140" s="1"/>
      <c r="F140" s="1">
        <f t="shared" si="1"/>
        <v>0</v>
      </c>
      <c r="G140" s="7">
        <v>0</v>
      </c>
    </row>
    <row r="141" spans="1:7" x14ac:dyDescent="0.25">
      <c r="A141" s="11" t="s">
        <v>126</v>
      </c>
      <c r="B141" s="4" t="s">
        <v>250</v>
      </c>
      <c r="C141" s="1">
        <v>100</v>
      </c>
      <c r="D141" s="7" t="s">
        <v>261</v>
      </c>
      <c r="E141" s="2"/>
      <c r="F141" s="1">
        <f>ROUND(ROUND(C141*E141,2)*C139,2)</f>
        <v>0</v>
      </c>
      <c r="G141" s="7">
        <v>1</v>
      </c>
    </row>
    <row r="142" spans="1:7" x14ac:dyDescent="0.25">
      <c r="A142" s="11" t="s">
        <v>127</v>
      </c>
      <c r="B142" s="4" t="s">
        <v>251</v>
      </c>
      <c r="C142" s="1">
        <v>1</v>
      </c>
      <c r="D142" s="7"/>
      <c r="E142" s="1"/>
      <c r="F142" s="1">
        <f t="shared" ref="F142:F143" si="2">SUM(F143)</f>
        <v>0</v>
      </c>
      <c r="G142" s="7">
        <v>0</v>
      </c>
    </row>
    <row r="143" spans="1:7" x14ac:dyDescent="0.25">
      <c r="A143" s="11" t="s">
        <v>128</v>
      </c>
      <c r="B143" s="4" t="s">
        <v>252</v>
      </c>
      <c r="C143" s="1"/>
      <c r="D143" s="7"/>
      <c r="E143" s="1"/>
      <c r="F143" s="1">
        <f t="shared" si="2"/>
        <v>0</v>
      </c>
      <c r="G143" s="7">
        <v>0</v>
      </c>
    </row>
    <row r="144" spans="1:7" x14ac:dyDescent="0.25">
      <c r="A144" s="11" t="s">
        <v>129</v>
      </c>
      <c r="B144" s="4" t="s">
        <v>253</v>
      </c>
      <c r="C144" s="1">
        <v>0.5</v>
      </c>
      <c r="D144" s="7" t="s">
        <v>262</v>
      </c>
      <c r="E144" s="2"/>
      <c r="F144" s="1">
        <f>ROUND(ROUND(C144*E144,2)*C142,2)</f>
        <v>0</v>
      </c>
      <c r="G144" s="7">
        <v>1</v>
      </c>
    </row>
    <row r="145" spans="1:7" x14ac:dyDescent="0.25">
      <c r="A145" s="11" t="s">
        <v>130</v>
      </c>
      <c r="B145" s="4" t="s">
        <v>254</v>
      </c>
      <c r="C145" s="1">
        <v>1</v>
      </c>
      <c r="D145" s="7"/>
      <c r="E145" s="1"/>
      <c r="F145" s="1">
        <f>SUM(F146,F148)</f>
        <v>0</v>
      </c>
      <c r="G145" s="7">
        <v>0</v>
      </c>
    </row>
    <row r="146" spans="1:7" x14ac:dyDescent="0.25">
      <c r="A146" s="11" t="s">
        <v>131</v>
      </c>
      <c r="B146" s="4" t="s">
        <v>255</v>
      </c>
      <c r="C146" s="1"/>
      <c r="D146" s="7"/>
      <c r="E146" s="1"/>
      <c r="F146" s="1">
        <f>SUM(F147)</f>
        <v>0</v>
      </c>
      <c r="G146" s="7">
        <v>0</v>
      </c>
    </row>
    <row r="147" spans="1:7" x14ac:dyDescent="0.25">
      <c r="A147" s="11" t="s">
        <v>132</v>
      </c>
      <c r="B147" s="4" t="s">
        <v>256</v>
      </c>
      <c r="C147" s="1">
        <v>8</v>
      </c>
      <c r="D147" s="7" t="s">
        <v>262</v>
      </c>
      <c r="E147" s="2"/>
      <c r="F147" s="1">
        <f>ROUND(ROUND(C147*E147,2)*C145,2)</f>
        <v>0</v>
      </c>
      <c r="G147" s="7">
        <v>1</v>
      </c>
    </row>
    <row r="148" spans="1:7" x14ac:dyDescent="0.25">
      <c r="A148" s="11" t="s">
        <v>133</v>
      </c>
      <c r="B148" s="4" t="s">
        <v>257</v>
      </c>
      <c r="C148" s="1"/>
      <c r="D148" s="7"/>
      <c r="E148" s="1"/>
      <c r="F148" s="1">
        <f>SUM(F149)</f>
        <v>0</v>
      </c>
      <c r="G148" s="7">
        <v>0</v>
      </c>
    </row>
    <row r="149" spans="1:7" x14ac:dyDescent="0.25">
      <c r="A149" s="11" t="s">
        <v>134</v>
      </c>
      <c r="B149" s="4" t="s">
        <v>258</v>
      </c>
      <c r="C149" s="1">
        <v>2000</v>
      </c>
      <c r="D149" s="7" t="s">
        <v>272</v>
      </c>
      <c r="E149" s="2"/>
      <c r="F149" s="1">
        <f>ROUND(ROUND(C149*E149,2)*C145,2)</f>
        <v>0</v>
      </c>
      <c r="G149" s="7">
        <v>1</v>
      </c>
    </row>
    <row r="152" spans="1:7" x14ac:dyDescent="0.25">
      <c r="A152" s="13"/>
      <c r="B152" s="13"/>
      <c r="C152" s="13"/>
      <c r="D152" s="13"/>
      <c r="E152" s="13"/>
      <c r="F152" s="13"/>
      <c r="G152" s="13"/>
    </row>
    <row r="153" spans="1:7" x14ac:dyDescent="0.25">
      <c r="A153" s="13"/>
      <c r="B153" s="13"/>
      <c r="C153" s="13"/>
      <c r="D153" s="13"/>
      <c r="E153" s="13"/>
      <c r="F153" s="13"/>
      <c r="G153" s="13"/>
    </row>
  </sheetData>
  <sheetProtection sheet="1" objects="1" scenarios="1"/>
  <mergeCells count="5">
    <mergeCell ref="A1:G1"/>
    <mergeCell ref="A11:F11"/>
    <mergeCell ref="A12:F12"/>
    <mergeCell ref="A152:G152"/>
    <mergeCell ref="A153:G1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L190153.1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SAULO AUGUSTO DE OLIVEIRA VIANA</cp:lastModifiedBy>
  <dcterms:modified xsi:type="dcterms:W3CDTF">2019-05-27T17:39:29Z</dcterms:modified>
</cp:coreProperties>
</file>