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LOX\Desktop\"/>
    </mc:Choice>
  </mc:AlternateContent>
  <xr:revisionPtr revIDLastSave="0" documentId="8_{5E54C0B8-4DA3-4A79-B014-E41FE3D154FB}" xr6:coauthVersionLast="36" xr6:coauthVersionMax="36" xr10:uidLastSave="{00000000-0000-0000-0000-000000000000}"/>
  <bookViews>
    <workbookView xWindow="0" yWindow="0" windowWidth="24105" windowHeight="1135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G93" i="1" l="1"/>
  <c r="G94" i="1" s="1"/>
  <c r="G88" i="1"/>
  <c r="G89" i="1" s="1"/>
  <c r="G83" i="1"/>
  <c r="G84" i="1" s="1"/>
  <c r="G78" i="1"/>
  <c r="G79" i="1" s="1"/>
  <c r="G73" i="1"/>
  <c r="G72" i="1"/>
  <c r="G71" i="1"/>
  <c r="G66" i="1"/>
  <c r="G65" i="1"/>
  <c r="G64" i="1"/>
  <c r="G59" i="1"/>
  <c r="G58" i="1"/>
  <c r="G60" i="1" s="1"/>
  <c r="H60" i="1" s="1"/>
  <c r="G53" i="1"/>
  <c r="G52" i="1"/>
  <c r="G51" i="1"/>
  <c r="G50" i="1"/>
  <c r="G49" i="1"/>
  <c r="G44" i="1"/>
  <c r="G43" i="1"/>
  <c r="G42" i="1"/>
  <c r="G41" i="1"/>
  <c r="G40" i="1"/>
  <c r="G35" i="1"/>
  <c r="G34" i="1"/>
  <c r="G36" i="1" s="1"/>
  <c r="G29" i="1"/>
  <c r="G28" i="1"/>
  <c r="G23" i="1"/>
  <c r="G22" i="1"/>
  <c r="G21" i="1"/>
  <c r="G20" i="1"/>
  <c r="G19" i="1"/>
  <c r="G18" i="1"/>
  <c r="G17" i="1"/>
  <c r="G12" i="1"/>
  <c r="G11" i="1"/>
  <c r="G10" i="1"/>
  <c r="G9" i="1"/>
  <c r="G8" i="1"/>
  <c r="G7" i="1"/>
  <c r="G6" i="1"/>
  <c r="H89" i="1" l="1"/>
  <c r="G54" i="1"/>
  <c r="G13" i="1"/>
  <c r="H78" i="1"/>
  <c r="G74" i="1"/>
  <c r="G67" i="1"/>
  <c r="G45" i="1"/>
  <c r="H40" i="1" s="1"/>
  <c r="G30" i="1"/>
  <c r="H28" i="1" s="1"/>
  <c r="G24" i="1"/>
  <c r="H7" i="1" s="1"/>
  <c r="H64" i="1" l="1"/>
  <c r="H96" i="1" s="1"/>
  <c r="G96" i="1"/>
</calcChain>
</file>

<file path=xl/sharedStrings.xml><?xml version="1.0" encoding="utf-8"?>
<sst xmlns="http://schemas.openxmlformats.org/spreadsheetml/2006/main" count="188" uniqueCount="47">
  <si>
    <t>PESQUISA DE PREÇOS</t>
  </si>
  <si>
    <t>OBJETO: AQUISIÇÃO DE CARNES BOVINAS, SUÍNAS, DE AVES E PEIXES, “IN NATURA” E PROCESSADAS PARA ATENDER À DEMANDA DOS RESTAURANTES POPULARES, SOB A GESTÃO DA SUBSECRETARIA DE SEGURANÇA ALIMENTAR E NUTRICIONAL – SUSAN.</t>
  </si>
  <si>
    <t xml:space="preserve">LOTE Nº 1 - COTA PRINCIPAL - CARNE BOVINA </t>
  </si>
  <si>
    <t>ITEM</t>
  </si>
  <si>
    <t>CÓD. SICAM</t>
  </si>
  <si>
    <t>DESCRIÇÃO</t>
  </si>
  <si>
    <t>UNIDADE</t>
  </si>
  <si>
    <t>TOTAL ESTIMADO</t>
  </si>
  <si>
    <t>MÉDIA UNITARIA</t>
  </si>
  <si>
    <t>VALOR TOTAL</t>
  </si>
  <si>
    <t>CARNE BOVINA, ACÉM EM CUBOS OU ISCAS</t>
  </si>
  <si>
    <t>KG</t>
  </si>
  <si>
    <t>CARNE BOVINA, CHÃ DE FORA, SEM APARAS, PORCIONADA EM BIFES DE APROXIMADAMENTE 150 GRAMAS</t>
  </si>
  <si>
    <t>CARNE BOVINA, DOBRADINHA EM TIRAS</t>
  </si>
  <si>
    <t>CARNE BOVINA, FÍGADO, LIMPA, EM TIRAS</t>
  </si>
  <si>
    <t>CARNE BOVINA, LAGARTO, LIMPA</t>
  </si>
  <si>
    <t>CARNE BOVINA, MÚSCULO, PORCIONADA EM CUBOS COM PESO ENTRE 50 A 70 G</t>
  </si>
  <si>
    <t>CARNE BOVINA, MÚSCULO, RESFRIADA, LIMPA E MOÍDA</t>
  </si>
  <si>
    <t xml:space="preserve">LOTE Nº 02 - COTA RESERVADA REFERENTE AO LOTE 01 - EXCLUSIVO PARA PARTICIPAÇÃO DE BENEFICIÁRIOS DA LC 123/06 </t>
  </si>
  <si>
    <t xml:space="preserve">LOTE 3 - COTA PRINCIPAL </t>
  </si>
  <si>
    <t>CARNE DE FRANGO, COXA E CONTRA-COXA</t>
  </si>
  <si>
    <t>CARNE DE FRANGO, FILÉ DE PEITO, SEM OSSO</t>
  </si>
  <si>
    <t>LOTE 4 - COTA RESERVADA REFERENTE AO LOTE 03 - EXCLUSIVO PARA PARTICIPAÇÃO DE BENEFICIÁRIOS DA LC 123/06</t>
  </si>
  <si>
    <t>LOTE 5 - COTA PRINCIPAL</t>
  </si>
  <si>
    <t>CARNE SUÍNA, BISTECA, SEM EXCESSO DE GORDURAS, PORCIONADA EM BIFES DE APROXIMADAMENTE 200 GRAMAS</t>
  </si>
  <si>
    <t>CARNE SUÍNA, COSTELINHA DE PORCO, MAGRA, PORCIONADA EM PEDAÇOS DE APROXIMADAMENTE 70 GRAMAS</t>
  </si>
  <si>
    <t>CARNE SUÍNA, LOMBO</t>
  </si>
  <si>
    <t>CARNE SUÍNA, PERNIL, SEM OSSO, TRASEIRO, PORCIONADO EM BIFES</t>
  </si>
  <si>
    <t>CARNE SUÍNA, PERNIL, SEM OSSO, TRASEIRO, LIMPA, PORCIONADO EM CUBOS</t>
  </si>
  <si>
    <t>LOTE 6 -COTA RESERVADA REFERENTE AO LOTE 5 EXCLUSIVO PARA PARTICIPAÇÃO DE BENEFICIÁRIOS DA LC 123/06</t>
  </si>
  <si>
    <t xml:space="preserve">LOTE 7 -EXCLUSIVO PARA PARTICIPAÇÃO DE BENEFICIÁRIOS DA LC 123/06 </t>
  </si>
  <si>
    <t>CARNE SUÍNA, ORELHA PARA FEIJOADA, CORTADA EM PEDAÇOS DE 20 A 30 GRAMAS</t>
  </si>
  <si>
    <t>CARNE SUÍNA, PÉ PARA FEIJOADA, CORTADA EM PEDAÇOS DE 20 A 30 GRAMAS</t>
  </si>
  <si>
    <t>LOTE 8 - COTA PRINCIPAL</t>
  </si>
  <si>
    <t>CARNE SUÍNA, BACON EM PEDAÇO, COM PELE, SEM COSTELA, EMBALDO A VACUO, EM PACOTE DE NO MÁXIMO 2 KG, DE ACORDO COM INSTRUÇÃO NORMATIVA Nº 22 DE 24/11/05 E INSTRUÇÃO NORMATIVA DE Nº 21 31/07/2000</t>
  </si>
  <si>
    <t>LINGUIÇA PURA DE PERNIL SUÍNO, FRESCA, SEM PIMENTA, EM GOMOS DE 60 A 80 GRAMAS  (VARIAÇÃO ACEITÁVEL DE 10 %), EMBALADA EM SACO TRANSPARENTE DE 1 A 3 KG, ATÓXICO, PRÓPRIO PARA ACONDICIONAMENTO DE CARNES, EMBALADO A VÁCUO,  DE ACORDO COM INSTRUÇÃO NORMATIVA Nº 22 DE 24/11/05, INSTRUÇÃO NORMATIVA Nº 4 DE 31/03/2000 E INSTRUÇÃO NORMATIVA SDA/MAPA 44/2011</t>
  </si>
  <si>
    <t>PAIO DEFUMADO, COMPOSTO DE CARNE SUÍNA PICADA, TOUCINHO E TEMPEROS, EM GOMOS, EMBALAGEM A VÁCUO, PACOTE DE 1 KG</t>
  </si>
  <si>
    <t xml:space="preserve">LOTE 9 - COTA RESERVADA REFERENTE AO LOTE 8 -EXCLUSIVO PARA PARTICIPAÇÃO DE BENEFICIÁRIOS DA LC 123/06   CARNES PROCESSADAS </t>
  </si>
  <si>
    <t>LINGUIÇA PURA DE PERNIL SUÍNO, FRESCA, SEM PIMENTA, EM GOMOS DE 60 A 80 GRAMAS (VARIAÇÃO ACEITÁVEL DE 10 %), EMBALADA EM SACO TRANSPARENTE DE 1 A 3 KG, ATÓXICO, PRÓPRIO PARA ACONDICIONAMENTO DE CARNES, EMBALADO A VÁCUO, DE ACORDO COM INSTRUÇÃO NORMATIVA Nº 22 DE 24/11/05, INSTRUÇÃO NORMATIVA Nº 4 DE 31/03/2000 E INSTRUÇÃO NORMATIVA SDA/MAPA 44/2011</t>
  </si>
  <si>
    <t>LOTE 10 -COTA PRINCIPAL -PEIXE</t>
  </si>
  <si>
    <t>PEIXE TILÁPIA, FILÉ, CONGELADO, DESPROVIDO DE OSSOS DA ESPINHA DORSAL, SEM PELE</t>
  </si>
  <si>
    <t>LOTE 11 -    -COTA RESERVADA REFERENTE AO LOTE 10 -EXCLUSIVO PARA PARTICIPAÇÃO DE BENEFICIÁRIOS DA LC 123/06 -PEIXE</t>
  </si>
  <si>
    <t xml:space="preserve">LOTE 12 - COTA PRINCIPAL  - PESCOÇO DE PERU  </t>
  </si>
  <si>
    <t>CARNE DE PERU, PESCOÇO, CONGELADA, PORCIONANDA EM PEDAÇOS COM APROXIMADAMENTE 50 G</t>
  </si>
  <si>
    <t xml:space="preserve">LOTE 13  - COTA RESERVADA REFERENTE AO LOTE 12 - EXCLUSIVO PARA PARTICIPAÇÃO DE BENEFICIÁRIOS DA LC 123/06 -PESCOÇO DE PERU </t>
  </si>
  <si>
    <t xml:space="preserve">TOTAL DA LICITAÇÃO </t>
  </si>
  <si>
    <t>P.E.: 0023/2020 - Nº do processo:04.000489.20.70 - Data de abertura da licitação: 04/09/2020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</si>
</sst>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name val="Calibri"/>
      <family val="2"/>
      <scheme val="minor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4" borderId="4" xfId="0" applyFont="1" applyFill="1" applyBorder="1" applyAlignment="1">
      <alignment horizontal="center" vertical="center" wrapText="1"/>
    </xf>
    <xf numFmtId="44" fontId="6" fillId="0" borderId="3" xfId="1" applyFont="1" applyFill="1" applyBorder="1" applyAlignment="1">
      <alignment vertical="center"/>
    </xf>
    <xf numFmtId="44" fontId="6" fillId="0" borderId="4" xfId="1" applyFont="1" applyFill="1" applyBorder="1" applyAlignment="1">
      <alignment vertical="center"/>
    </xf>
    <xf numFmtId="44" fontId="0" fillId="0" borderId="0" xfId="0" applyNumberFormat="1"/>
    <xf numFmtId="3" fontId="5" fillId="4" borderId="4" xfId="0" applyNumberFormat="1" applyFont="1" applyFill="1" applyBorder="1" applyAlignment="1">
      <alignment horizontal="center" vertical="center" wrapText="1"/>
    </xf>
    <xf numFmtId="44" fontId="6" fillId="0" borderId="4" xfId="1" applyFont="1" applyFill="1" applyBorder="1" applyAlignment="1">
      <alignment horizontal="center" vertical="center"/>
    </xf>
    <xf numFmtId="44" fontId="6" fillId="0" borderId="4" xfId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44" fontId="6" fillId="0" borderId="0" xfId="1" applyFont="1" applyFill="1" applyBorder="1" applyAlignment="1">
      <alignment horizontal="center" vertical="center"/>
    </xf>
    <xf numFmtId="44" fontId="6" fillId="2" borderId="4" xfId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44" fontId="6" fillId="2" borderId="6" xfId="1" applyFont="1" applyFill="1" applyBorder="1" applyAlignment="1">
      <alignment horizontal="center" vertical="center" wrapText="1"/>
    </xf>
    <xf numFmtId="0" fontId="3" fillId="0" borderId="0" xfId="0" applyFont="1"/>
    <xf numFmtId="0" fontId="7" fillId="3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44" fontId="6" fillId="0" borderId="3" xfId="1" applyFont="1" applyFill="1" applyBorder="1" applyAlignment="1">
      <alignment horizontal="center" vertical="center"/>
    </xf>
    <xf numFmtId="44" fontId="3" fillId="0" borderId="3" xfId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/>
    </xf>
    <xf numFmtId="44" fontId="6" fillId="0" borderId="3" xfId="1" applyFont="1" applyFill="1" applyBorder="1" applyAlignment="1">
      <alignment horizontal="center" vertical="center" wrapText="1"/>
    </xf>
    <xf numFmtId="44" fontId="9" fillId="5" borderId="4" xfId="1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 wrapText="1"/>
    </xf>
    <xf numFmtId="44" fontId="0" fillId="0" borderId="0" xfId="1" applyFont="1"/>
    <xf numFmtId="44" fontId="1" fillId="2" borderId="4" xfId="1" applyFont="1" applyFill="1" applyBorder="1"/>
    <xf numFmtId="44" fontId="0" fillId="0" borderId="0" xfId="1" applyFont="1" applyAlignment="1">
      <alignment horizontal="center" vertical="center"/>
    </xf>
    <xf numFmtId="0" fontId="3" fillId="2" borderId="4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6"/>
  <sheetViews>
    <sheetView tabSelected="1" topLeftCell="A79" workbookViewId="0">
      <selection activeCell="A90" sqref="A90:XFD90"/>
    </sheetView>
  </sheetViews>
  <sheetFormatPr defaultColWidth="15.42578125" defaultRowHeight="15" x14ac:dyDescent="0.25"/>
  <cols>
    <col min="1" max="1" width="9" style="30" customWidth="1"/>
    <col min="2" max="2" width="9.85546875" style="30" customWidth="1"/>
    <col min="3" max="3" width="49.85546875" style="30" customWidth="1"/>
    <col min="4" max="4" width="11.28515625" style="30" customWidth="1"/>
    <col min="5" max="5" width="15.28515625" style="30" customWidth="1"/>
    <col min="6" max="6" width="16.140625" style="45" bestFit="1" customWidth="1"/>
    <col min="7" max="7" width="19" style="43" customWidth="1"/>
    <col min="8" max="8" width="29.85546875" hidden="1" customWidth="1"/>
  </cols>
  <sheetData>
    <row r="1" spans="1:8" ht="15.75" x14ac:dyDescent="0.25">
      <c r="A1" s="56" t="s">
        <v>0</v>
      </c>
      <c r="B1" s="57"/>
      <c r="C1" s="57"/>
      <c r="D1" s="57"/>
      <c r="E1" s="57"/>
      <c r="F1" s="57"/>
      <c r="G1" s="58"/>
    </row>
    <row r="2" spans="1:8" ht="15.75" x14ac:dyDescent="0.25">
      <c r="A2" s="59" t="s">
        <v>46</v>
      </c>
      <c r="B2" s="59"/>
      <c r="C2" s="59"/>
      <c r="D2" s="59"/>
      <c r="E2" s="59"/>
      <c r="F2" s="59"/>
      <c r="G2" s="59"/>
    </row>
    <row r="3" spans="1:8" ht="42.75" customHeight="1" x14ac:dyDescent="0.25">
      <c r="A3" s="60" t="s">
        <v>1</v>
      </c>
      <c r="B3" s="60"/>
      <c r="C3" s="60"/>
      <c r="D3" s="60"/>
      <c r="E3" s="60"/>
      <c r="F3" s="60"/>
      <c r="G3" s="60"/>
    </row>
    <row r="4" spans="1:8" x14ac:dyDescent="0.25">
      <c r="A4" s="61" t="s">
        <v>2</v>
      </c>
      <c r="B4" s="61"/>
      <c r="C4" s="61"/>
      <c r="D4" s="61"/>
      <c r="E4" s="61"/>
      <c r="F4" s="61"/>
      <c r="G4" s="61"/>
    </row>
    <row r="5" spans="1:8" ht="25.5" x14ac:dyDescent="0.25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2" t="s">
        <v>8</v>
      </c>
      <c r="G5" s="2" t="s">
        <v>9</v>
      </c>
    </row>
    <row r="6" spans="1:8" x14ac:dyDescent="0.25">
      <c r="A6" s="3">
        <v>1</v>
      </c>
      <c r="B6" s="4">
        <v>72230</v>
      </c>
      <c r="C6" s="5" t="s">
        <v>10</v>
      </c>
      <c r="D6" s="6" t="s">
        <v>11</v>
      </c>
      <c r="E6" s="4">
        <v>37650</v>
      </c>
      <c r="F6" s="7">
        <v>21.6</v>
      </c>
      <c r="G6" s="8">
        <f>E6*F6</f>
        <v>813240</v>
      </c>
    </row>
    <row r="7" spans="1:8" ht="38.25" x14ac:dyDescent="0.25">
      <c r="A7" s="3">
        <v>2</v>
      </c>
      <c r="B7" s="4">
        <v>72231</v>
      </c>
      <c r="C7" s="5" t="s">
        <v>12</v>
      </c>
      <c r="D7" s="6" t="s">
        <v>11</v>
      </c>
      <c r="E7" s="4">
        <v>9750</v>
      </c>
      <c r="F7" s="7">
        <v>25.89</v>
      </c>
      <c r="G7" s="8">
        <f t="shared" ref="G7:G12" si="0">E7*F7</f>
        <v>252427.5</v>
      </c>
      <c r="H7" s="9">
        <f>SUM(G13,G24)</f>
        <v>3572109</v>
      </c>
    </row>
    <row r="8" spans="1:8" x14ac:dyDescent="0.25">
      <c r="A8" s="3">
        <v>3</v>
      </c>
      <c r="B8" s="4">
        <v>72232</v>
      </c>
      <c r="C8" s="5" t="s">
        <v>13</v>
      </c>
      <c r="D8" s="6" t="s">
        <v>11</v>
      </c>
      <c r="E8" s="4">
        <v>15000</v>
      </c>
      <c r="F8" s="8">
        <v>15.87</v>
      </c>
      <c r="G8" s="8">
        <f t="shared" si="0"/>
        <v>238050</v>
      </c>
      <c r="H8" s="9"/>
    </row>
    <row r="9" spans="1:8" x14ac:dyDescent="0.25">
      <c r="A9" s="3">
        <v>4</v>
      </c>
      <c r="B9" s="4">
        <v>72233</v>
      </c>
      <c r="C9" s="5" t="s">
        <v>14</v>
      </c>
      <c r="D9" s="6" t="s">
        <v>11</v>
      </c>
      <c r="E9" s="4">
        <v>15000</v>
      </c>
      <c r="F9" s="8">
        <v>14.5</v>
      </c>
      <c r="G9" s="8">
        <f t="shared" si="0"/>
        <v>217500</v>
      </c>
      <c r="H9" s="9"/>
    </row>
    <row r="10" spans="1:8" x14ac:dyDescent="0.25">
      <c r="A10" s="3">
        <v>5</v>
      </c>
      <c r="B10" s="4">
        <v>72234</v>
      </c>
      <c r="C10" s="5" t="s">
        <v>15</v>
      </c>
      <c r="D10" s="6" t="s">
        <v>11</v>
      </c>
      <c r="E10" s="4">
        <v>12000</v>
      </c>
      <c r="F10" s="8">
        <v>25.66</v>
      </c>
      <c r="G10" s="8">
        <f t="shared" si="0"/>
        <v>307920</v>
      </c>
      <c r="H10" s="9"/>
    </row>
    <row r="11" spans="1:8" ht="25.5" x14ac:dyDescent="0.25">
      <c r="A11" s="3">
        <v>6</v>
      </c>
      <c r="B11" s="4">
        <v>81076</v>
      </c>
      <c r="C11" s="5" t="s">
        <v>16</v>
      </c>
      <c r="D11" s="6" t="s">
        <v>11</v>
      </c>
      <c r="E11" s="10">
        <v>22725</v>
      </c>
      <c r="F11" s="11">
        <v>22.53</v>
      </c>
      <c r="G11" s="8">
        <f t="shared" si="0"/>
        <v>511994.25</v>
      </c>
    </row>
    <row r="12" spans="1:8" s="13" customFormat="1" ht="25.5" x14ac:dyDescent="0.25">
      <c r="A12" s="3">
        <v>7</v>
      </c>
      <c r="B12" s="4">
        <v>81077</v>
      </c>
      <c r="C12" s="5" t="s">
        <v>17</v>
      </c>
      <c r="D12" s="6" t="s">
        <v>11</v>
      </c>
      <c r="E12" s="10">
        <v>15000</v>
      </c>
      <c r="F12" s="11">
        <v>22.53</v>
      </c>
      <c r="G12" s="12">
        <f t="shared" si="0"/>
        <v>337950</v>
      </c>
    </row>
    <row r="13" spans="1:8" s="13" customFormat="1" x14ac:dyDescent="0.25">
      <c r="A13" s="14"/>
      <c r="B13" s="15"/>
      <c r="C13" s="16"/>
      <c r="D13" s="14"/>
      <c r="E13" s="15"/>
      <c r="F13" s="17"/>
      <c r="G13" s="18">
        <f>SUM(G6:G12)</f>
        <v>2679081.75</v>
      </c>
    </row>
    <row r="14" spans="1:8" s="13" customFormat="1" ht="9.75" customHeight="1" x14ac:dyDescent="0.25">
      <c r="A14" s="14"/>
      <c r="B14" s="15"/>
      <c r="C14" s="16"/>
      <c r="D14" s="14"/>
      <c r="E14" s="15"/>
      <c r="F14" s="17"/>
      <c r="G14" s="19"/>
    </row>
    <row r="15" spans="1:8" x14ac:dyDescent="0.25">
      <c r="A15" s="46" t="s">
        <v>18</v>
      </c>
      <c r="B15" s="61"/>
      <c r="C15" s="61"/>
      <c r="D15" s="61"/>
      <c r="E15" s="61"/>
      <c r="F15" s="61"/>
      <c r="G15" s="61"/>
    </row>
    <row r="16" spans="1:8" ht="25.5" x14ac:dyDescent="0.25">
      <c r="A16" s="2" t="s">
        <v>3</v>
      </c>
      <c r="B16" s="2" t="s">
        <v>4</v>
      </c>
      <c r="C16" s="2" t="s">
        <v>5</v>
      </c>
      <c r="D16" s="2" t="s">
        <v>6</v>
      </c>
      <c r="E16" s="2" t="s">
        <v>7</v>
      </c>
      <c r="F16" s="2" t="s">
        <v>8</v>
      </c>
      <c r="G16" s="2" t="s">
        <v>9</v>
      </c>
    </row>
    <row r="17" spans="1:8" x14ac:dyDescent="0.25">
      <c r="A17" s="20">
        <v>1</v>
      </c>
      <c r="B17" s="21">
        <v>72230</v>
      </c>
      <c r="C17" s="22" t="s">
        <v>10</v>
      </c>
      <c r="D17" s="20" t="s">
        <v>11</v>
      </c>
      <c r="E17" s="21">
        <v>12550</v>
      </c>
      <c r="F17" s="7">
        <v>21.6</v>
      </c>
      <c r="G17" s="8">
        <f>E17*F17</f>
        <v>271080</v>
      </c>
    </row>
    <row r="18" spans="1:8" ht="38.25" x14ac:dyDescent="0.25">
      <c r="A18" s="20">
        <v>2</v>
      </c>
      <c r="B18" s="21">
        <v>72231</v>
      </c>
      <c r="C18" s="22" t="s">
        <v>12</v>
      </c>
      <c r="D18" s="20" t="s">
        <v>11</v>
      </c>
      <c r="E18" s="21">
        <v>3250</v>
      </c>
      <c r="F18" s="7">
        <v>25.89</v>
      </c>
      <c r="G18" s="8">
        <f t="shared" ref="G18:G23" si="1">E18*F18</f>
        <v>84142.5</v>
      </c>
    </row>
    <row r="19" spans="1:8" x14ac:dyDescent="0.25">
      <c r="A19" s="20">
        <v>3</v>
      </c>
      <c r="B19" s="21">
        <v>72232</v>
      </c>
      <c r="C19" s="22" t="s">
        <v>13</v>
      </c>
      <c r="D19" s="20" t="s">
        <v>11</v>
      </c>
      <c r="E19" s="21">
        <v>5000</v>
      </c>
      <c r="F19" s="8">
        <v>15.87</v>
      </c>
      <c r="G19" s="8">
        <f t="shared" si="1"/>
        <v>79350</v>
      </c>
    </row>
    <row r="20" spans="1:8" x14ac:dyDescent="0.25">
      <c r="A20" s="20">
        <v>4</v>
      </c>
      <c r="B20" s="21">
        <v>72233</v>
      </c>
      <c r="C20" s="22" t="s">
        <v>14</v>
      </c>
      <c r="D20" s="20" t="s">
        <v>11</v>
      </c>
      <c r="E20" s="21">
        <v>5000</v>
      </c>
      <c r="F20" s="8">
        <v>14.5</v>
      </c>
      <c r="G20" s="8">
        <f t="shared" si="1"/>
        <v>72500</v>
      </c>
    </row>
    <row r="21" spans="1:8" x14ac:dyDescent="0.25">
      <c r="A21" s="20">
        <v>5</v>
      </c>
      <c r="B21" s="21">
        <v>72234</v>
      </c>
      <c r="C21" s="22" t="s">
        <v>15</v>
      </c>
      <c r="D21" s="20" t="s">
        <v>11</v>
      </c>
      <c r="E21" s="21">
        <v>4000</v>
      </c>
      <c r="F21" s="8">
        <v>25.66</v>
      </c>
      <c r="G21" s="8">
        <f t="shared" si="1"/>
        <v>102640</v>
      </c>
    </row>
    <row r="22" spans="1:8" ht="25.5" x14ac:dyDescent="0.25">
      <c r="A22" s="23">
        <v>6</v>
      </c>
      <c r="B22" s="24">
        <v>81076</v>
      </c>
      <c r="C22" s="25" t="s">
        <v>16</v>
      </c>
      <c r="D22" s="23" t="s">
        <v>11</v>
      </c>
      <c r="E22" s="24">
        <v>7575</v>
      </c>
      <c r="F22" s="11">
        <v>22.53</v>
      </c>
      <c r="G22" s="8">
        <f t="shared" si="1"/>
        <v>170664.75</v>
      </c>
    </row>
    <row r="23" spans="1:8" ht="25.5" x14ac:dyDescent="0.25">
      <c r="A23" s="3">
        <v>7</v>
      </c>
      <c r="B23" s="4">
        <v>81077</v>
      </c>
      <c r="C23" s="5" t="s">
        <v>17</v>
      </c>
      <c r="D23" s="3" t="s">
        <v>11</v>
      </c>
      <c r="E23" s="4">
        <v>5000</v>
      </c>
      <c r="F23" s="11">
        <v>22.53</v>
      </c>
      <c r="G23" s="8">
        <f t="shared" si="1"/>
        <v>112650</v>
      </c>
    </row>
    <row r="24" spans="1:8" x14ac:dyDescent="0.25">
      <c r="A24" s="26"/>
      <c r="B24" s="27"/>
      <c r="C24" s="28"/>
      <c r="D24" s="26"/>
      <c r="E24" s="27"/>
      <c r="F24" s="17"/>
      <c r="G24" s="29">
        <f>SUM(G17:G23)</f>
        <v>893027.25</v>
      </c>
    </row>
    <row r="25" spans="1:8" x14ac:dyDescent="0.25">
      <c r="F25" s="17"/>
      <c r="G25" s="19"/>
    </row>
    <row r="26" spans="1:8" x14ac:dyDescent="0.25">
      <c r="A26" s="46" t="s">
        <v>19</v>
      </c>
      <c r="B26" s="61"/>
      <c r="C26" s="61"/>
      <c r="D26" s="61"/>
      <c r="E26" s="61"/>
      <c r="F26" s="61"/>
      <c r="G26" s="61"/>
    </row>
    <row r="27" spans="1:8" ht="25.5" x14ac:dyDescent="0.25">
      <c r="A27" s="1" t="s">
        <v>3</v>
      </c>
      <c r="B27" s="1" t="s">
        <v>4</v>
      </c>
      <c r="C27" s="1" t="s">
        <v>5</v>
      </c>
      <c r="D27" s="1" t="s">
        <v>6</v>
      </c>
      <c r="E27" s="31" t="s">
        <v>7</v>
      </c>
      <c r="F27" s="1" t="s">
        <v>8</v>
      </c>
      <c r="G27" s="1" t="s">
        <v>9</v>
      </c>
    </row>
    <row r="28" spans="1:8" x14ac:dyDescent="0.25">
      <c r="A28" s="3">
        <v>1</v>
      </c>
      <c r="B28" s="3">
        <v>72237</v>
      </c>
      <c r="C28" s="32" t="s">
        <v>20</v>
      </c>
      <c r="D28" s="3" t="s">
        <v>11</v>
      </c>
      <c r="E28" s="4">
        <v>75000</v>
      </c>
      <c r="F28" s="33">
        <v>9.39</v>
      </c>
      <c r="G28" s="8">
        <f t="shared" ref="G28:G29" si="2">E28*F28</f>
        <v>704250</v>
      </c>
      <c r="H28" s="9">
        <f>SUM(G30,G36)</f>
        <v>1485468</v>
      </c>
    </row>
    <row r="29" spans="1:8" x14ac:dyDescent="0.25">
      <c r="A29" s="3">
        <v>2</v>
      </c>
      <c r="B29" s="3">
        <v>72238</v>
      </c>
      <c r="C29" s="32" t="s">
        <v>21</v>
      </c>
      <c r="D29" s="3" t="s">
        <v>11</v>
      </c>
      <c r="E29" s="4">
        <v>30225</v>
      </c>
      <c r="F29" s="34">
        <v>13.56</v>
      </c>
      <c r="G29" s="8">
        <f t="shared" si="2"/>
        <v>409851</v>
      </c>
    </row>
    <row r="30" spans="1:8" x14ac:dyDescent="0.25">
      <c r="A30" s="35"/>
      <c r="B30" s="35"/>
      <c r="C30" s="36"/>
      <c r="D30" s="35"/>
      <c r="E30" s="37"/>
      <c r="F30" s="38"/>
      <c r="G30" s="18">
        <f>SUM(G28:G29)</f>
        <v>1114101</v>
      </c>
    </row>
    <row r="31" spans="1:8" x14ac:dyDescent="0.25">
      <c r="A31" s="35"/>
      <c r="B31" s="35"/>
      <c r="C31" s="36"/>
      <c r="D31" s="35"/>
      <c r="E31" s="37"/>
      <c r="F31" s="38"/>
      <c r="G31" s="39"/>
    </row>
    <row r="32" spans="1:8" x14ac:dyDescent="0.25">
      <c r="A32" s="50" t="s">
        <v>22</v>
      </c>
      <c r="B32" s="51"/>
      <c r="C32" s="51"/>
      <c r="D32" s="51"/>
      <c r="E32" s="51"/>
      <c r="F32" s="51"/>
      <c r="G32" s="52"/>
    </row>
    <row r="33" spans="1:8" ht="25.5" x14ac:dyDescent="0.25">
      <c r="A33" s="1" t="s">
        <v>3</v>
      </c>
      <c r="B33" s="1" t="s">
        <v>4</v>
      </c>
      <c r="C33" s="1" t="s">
        <v>5</v>
      </c>
      <c r="D33" s="1" t="s">
        <v>6</v>
      </c>
      <c r="E33" s="31" t="s">
        <v>7</v>
      </c>
      <c r="F33" s="2" t="s">
        <v>8</v>
      </c>
      <c r="G33" s="2" t="s">
        <v>9</v>
      </c>
    </row>
    <row r="34" spans="1:8" x14ac:dyDescent="0.25">
      <c r="A34" s="3">
        <v>1</v>
      </c>
      <c r="B34" s="3">
        <v>72237</v>
      </c>
      <c r="C34" s="32" t="s">
        <v>20</v>
      </c>
      <c r="D34" s="3" t="s">
        <v>11</v>
      </c>
      <c r="E34" s="4">
        <v>25000</v>
      </c>
      <c r="F34" s="33">
        <v>9.39</v>
      </c>
      <c r="G34" s="8">
        <f t="shared" ref="G34:G35" si="3">E34*F34</f>
        <v>234750</v>
      </c>
    </row>
    <row r="35" spans="1:8" x14ac:dyDescent="0.25">
      <c r="A35" s="3">
        <v>2</v>
      </c>
      <c r="B35" s="3">
        <v>72238</v>
      </c>
      <c r="C35" s="32" t="s">
        <v>21</v>
      </c>
      <c r="D35" s="3" t="s">
        <v>11</v>
      </c>
      <c r="E35" s="4">
        <v>10075</v>
      </c>
      <c r="F35" s="34">
        <v>13.56</v>
      </c>
      <c r="G35" s="8">
        <f t="shared" si="3"/>
        <v>136617</v>
      </c>
    </row>
    <row r="36" spans="1:8" x14ac:dyDescent="0.25">
      <c r="F36" s="38"/>
      <c r="G36" s="18">
        <f>SUM(G34:G35)</f>
        <v>371367</v>
      </c>
    </row>
    <row r="37" spans="1:8" x14ac:dyDescent="0.25">
      <c r="F37" s="38"/>
      <c r="G37" s="39"/>
    </row>
    <row r="38" spans="1:8" x14ac:dyDescent="0.25">
      <c r="A38" s="50" t="s">
        <v>23</v>
      </c>
      <c r="B38" s="51"/>
      <c r="C38" s="51"/>
      <c r="D38" s="51"/>
      <c r="E38" s="51"/>
      <c r="F38" s="51"/>
      <c r="G38" s="52"/>
    </row>
    <row r="39" spans="1:8" ht="25.5" x14ac:dyDescent="0.25">
      <c r="A39" s="1" t="s">
        <v>3</v>
      </c>
      <c r="B39" s="1" t="s">
        <v>4</v>
      </c>
      <c r="C39" s="1" t="s">
        <v>5</v>
      </c>
      <c r="D39" s="1" t="s">
        <v>6</v>
      </c>
      <c r="E39" s="1" t="s">
        <v>7</v>
      </c>
      <c r="F39" s="1" t="s">
        <v>8</v>
      </c>
      <c r="G39" s="1" t="s">
        <v>9</v>
      </c>
    </row>
    <row r="40" spans="1:8" ht="38.25" x14ac:dyDescent="0.25">
      <c r="A40" s="3">
        <v>1</v>
      </c>
      <c r="B40" s="3">
        <v>72239</v>
      </c>
      <c r="C40" s="5" t="s">
        <v>24</v>
      </c>
      <c r="D40" s="3" t="s">
        <v>11</v>
      </c>
      <c r="E40" s="4">
        <v>23250</v>
      </c>
      <c r="F40" s="8">
        <v>14.58</v>
      </c>
      <c r="G40" s="8">
        <f t="shared" ref="G40:G44" si="4">E40*F40</f>
        <v>338985</v>
      </c>
      <c r="H40" s="9">
        <f>SUM(G45,G54)</f>
        <v>2196980</v>
      </c>
    </row>
    <row r="41" spans="1:8" ht="38.25" x14ac:dyDescent="0.25">
      <c r="A41" s="3">
        <v>2</v>
      </c>
      <c r="B41" s="3">
        <v>72240</v>
      </c>
      <c r="C41" s="5" t="s">
        <v>25</v>
      </c>
      <c r="D41" s="3" t="s">
        <v>11</v>
      </c>
      <c r="E41" s="4">
        <v>22500</v>
      </c>
      <c r="F41" s="8">
        <v>17.28</v>
      </c>
      <c r="G41" s="8">
        <f t="shared" si="4"/>
        <v>388800</v>
      </c>
    </row>
    <row r="42" spans="1:8" x14ac:dyDescent="0.25">
      <c r="A42" s="3">
        <v>3</v>
      </c>
      <c r="B42" s="3">
        <v>72241</v>
      </c>
      <c r="C42" s="5" t="s">
        <v>26</v>
      </c>
      <c r="D42" s="3" t="s">
        <v>11</v>
      </c>
      <c r="E42" s="4">
        <v>15000</v>
      </c>
      <c r="F42" s="8">
        <v>16.75</v>
      </c>
      <c r="G42" s="8">
        <f t="shared" si="4"/>
        <v>251250</v>
      </c>
    </row>
    <row r="43" spans="1:8" ht="25.5" x14ac:dyDescent="0.25">
      <c r="A43" s="3">
        <v>4</v>
      </c>
      <c r="B43" s="4">
        <v>72242</v>
      </c>
      <c r="C43" s="5" t="s">
        <v>27</v>
      </c>
      <c r="D43" s="3" t="s">
        <v>11</v>
      </c>
      <c r="E43" s="4">
        <v>11250</v>
      </c>
      <c r="F43" s="8">
        <v>14.86</v>
      </c>
      <c r="G43" s="8">
        <f t="shared" si="4"/>
        <v>167175</v>
      </c>
    </row>
    <row r="44" spans="1:8" ht="25.5" x14ac:dyDescent="0.25">
      <c r="A44" s="3">
        <v>5</v>
      </c>
      <c r="B44" s="4">
        <v>72243</v>
      </c>
      <c r="C44" s="5" t="s">
        <v>28</v>
      </c>
      <c r="D44" s="3" t="s">
        <v>11</v>
      </c>
      <c r="E44" s="4">
        <v>33750</v>
      </c>
      <c r="F44" s="8">
        <v>14.86</v>
      </c>
      <c r="G44" s="8">
        <f t="shared" si="4"/>
        <v>501525</v>
      </c>
    </row>
    <row r="45" spans="1:8" x14ac:dyDescent="0.25">
      <c r="A45" s="35"/>
      <c r="B45" s="35"/>
      <c r="C45" s="36"/>
      <c r="D45" s="35"/>
      <c r="E45" s="37"/>
      <c r="F45" s="17"/>
      <c r="G45" s="29">
        <f>SUM(G40:G44)</f>
        <v>1647735</v>
      </c>
    </row>
    <row r="46" spans="1:8" x14ac:dyDescent="0.25">
      <c r="A46" s="35"/>
      <c r="B46" s="35"/>
      <c r="C46" s="36"/>
      <c r="D46" s="35"/>
      <c r="E46" s="37"/>
      <c r="F46" s="17"/>
      <c r="G46" s="19"/>
    </row>
    <row r="47" spans="1:8" x14ac:dyDescent="0.25">
      <c r="A47" s="53" t="s">
        <v>29</v>
      </c>
      <c r="B47" s="54"/>
      <c r="C47" s="54"/>
      <c r="D47" s="54"/>
      <c r="E47" s="54"/>
      <c r="F47" s="54"/>
      <c r="G47" s="55"/>
    </row>
    <row r="48" spans="1:8" ht="25.5" x14ac:dyDescent="0.25">
      <c r="A48" s="1" t="s">
        <v>3</v>
      </c>
      <c r="B48" s="1" t="s">
        <v>4</v>
      </c>
      <c r="C48" s="1" t="s">
        <v>5</v>
      </c>
      <c r="D48" s="1" t="s">
        <v>6</v>
      </c>
      <c r="E48" s="31" t="s">
        <v>7</v>
      </c>
      <c r="F48" s="40" t="s">
        <v>8</v>
      </c>
      <c r="G48" s="40" t="s">
        <v>9</v>
      </c>
    </row>
    <row r="49" spans="1:8" ht="38.25" x14ac:dyDescent="0.25">
      <c r="A49" s="3">
        <v>1</v>
      </c>
      <c r="B49" s="3">
        <v>72239</v>
      </c>
      <c r="C49" s="5" t="s">
        <v>24</v>
      </c>
      <c r="D49" s="3" t="s">
        <v>11</v>
      </c>
      <c r="E49" s="4">
        <v>7750</v>
      </c>
      <c r="F49" s="8">
        <v>14.58</v>
      </c>
      <c r="G49" s="8">
        <f t="shared" ref="G49:G53" si="5">E49*F49</f>
        <v>112995</v>
      </c>
    </row>
    <row r="50" spans="1:8" ht="38.25" x14ac:dyDescent="0.25">
      <c r="A50" s="3">
        <v>2</v>
      </c>
      <c r="B50" s="3">
        <v>72240</v>
      </c>
      <c r="C50" s="5" t="s">
        <v>25</v>
      </c>
      <c r="D50" s="3" t="s">
        <v>11</v>
      </c>
      <c r="E50" s="4">
        <v>7500</v>
      </c>
      <c r="F50" s="8">
        <v>17.28</v>
      </c>
      <c r="G50" s="8">
        <f t="shared" si="5"/>
        <v>129600.00000000001</v>
      </c>
    </row>
    <row r="51" spans="1:8" x14ac:dyDescent="0.25">
      <c r="A51" s="3">
        <v>3</v>
      </c>
      <c r="B51" s="3">
        <v>72241</v>
      </c>
      <c r="C51" s="5" t="s">
        <v>26</v>
      </c>
      <c r="D51" s="3" t="s">
        <v>11</v>
      </c>
      <c r="E51" s="4">
        <v>5000</v>
      </c>
      <c r="F51" s="8">
        <v>16.75</v>
      </c>
      <c r="G51" s="8">
        <f t="shared" si="5"/>
        <v>83750</v>
      </c>
    </row>
    <row r="52" spans="1:8" ht="25.5" x14ac:dyDescent="0.25">
      <c r="A52" s="3">
        <v>4</v>
      </c>
      <c r="B52" s="4">
        <v>72242</v>
      </c>
      <c r="C52" s="5" t="s">
        <v>27</v>
      </c>
      <c r="D52" s="3" t="s">
        <v>11</v>
      </c>
      <c r="E52" s="4">
        <v>3750</v>
      </c>
      <c r="F52" s="8">
        <v>14.86</v>
      </c>
      <c r="G52" s="8">
        <f t="shared" si="5"/>
        <v>55725</v>
      </c>
    </row>
    <row r="53" spans="1:8" ht="25.5" x14ac:dyDescent="0.25">
      <c r="A53" s="3">
        <v>5</v>
      </c>
      <c r="B53" s="4">
        <v>72243</v>
      </c>
      <c r="C53" s="5" t="s">
        <v>28</v>
      </c>
      <c r="D53" s="3" t="s">
        <v>11</v>
      </c>
      <c r="E53" s="4">
        <v>11250</v>
      </c>
      <c r="F53" s="8">
        <v>14.86</v>
      </c>
      <c r="G53" s="8">
        <f t="shared" si="5"/>
        <v>167175</v>
      </c>
    </row>
    <row r="54" spans="1:8" x14ac:dyDescent="0.25">
      <c r="A54" s="35"/>
      <c r="B54" s="35"/>
      <c r="C54" s="36"/>
      <c r="D54" s="35"/>
      <c r="E54" s="37"/>
      <c r="F54" s="41"/>
      <c r="G54" s="29">
        <f>SUM(G49:G53)</f>
        <v>549245</v>
      </c>
    </row>
    <row r="56" spans="1:8" x14ac:dyDescent="0.25">
      <c r="A56" s="53" t="s">
        <v>30</v>
      </c>
      <c r="B56" s="54"/>
      <c r="C56" s="54"/>
      <c r="D56" s="54"/>
      <c r="E56" s="54"/>
      <c r="F56" s="54"/>
      <c r="G56" s="55"/>
      <c r="H56" s="9"/>
    </row>
    <row r="57" spans="1:8" ht="25.5" x14ac:dyDescent="0.25">
      <c r="A57" s="1" t="s">
        <v>3</v>
      </c>
      <c r="B57" s="1" t="s">
        <v>4</v>
      </c>
      <c r="C57" s="1" t="s">
        <v>5</v>
      </c>
      <c r="D57" s="1" t="s">
        <v>6</v>
      </c>
      <c r="E57" s="31" t="s">
        <v>7</v>
      </c>
      <c r="F57" s="40" t="s">
        <v>8</v>
      </c>
      <c r="G57" s="40" t="s">
        <v>9</v>
      </c>
    </row>
    <row r="58" spans="1:8" ht="25.5" x14ac:dyDescent="0.25">
      <c r="A58" s="3">
        <v>1</v>
      </c>
      <c r="B58" s="3">
        <v>12291</v>
      </c>
      <c r="C58" s="5" t="s">
        <v>31</v>
      </c>
      <c r="D58" s="3" t="s">
        <v>11</v>
      </c>
      <c r="E58" s="4">
        <v>1500</v>
      </c>
      <c r="F58" s="7">
        <v>7.86</v>
      </c>
      <c r="G58" s="8">
        <f t="shared" ref="G58:G59" si="6">E58*F58</f>
        <v>11790</v>
      </c>
    </row>
    <row r="59" spans="1:8" ht="25.5" x14ac:dyDescent="0.25">
      <c r="A59" s="3">
        <v>2</v>
      </c>
      <c r="B59" s="3">
        <v>72255</v>
      </c>
      <c r="C59" s="5" t="s">
        <v>32</v>
      </c>
      <c r="D59" s="3" t="s">
        <v>11</v>
      </c>
      <c r="E59" s="4">
        <v>1500</v>
      </c>
      <c r="F59" s="7">
        <v>9.5</v>
      </c>
      <c r="G59" s="8">
        <f t="shared" si="6"/>
        <v>14250</v>
      </c>
    </row>
    <row r="60" spans="1:8" x14ac:dyDescent="0.25">
      <c r="A60" s="35"/>
      <c r="B60" s="35"/>
      <c r="C60" s="36"/>
      <c r="D60" s="35"/>
      <c r="E60" s="37"/>
      <c r="F60" s="41"/>
      <c r="G60" s="18">
        <f>SUM(G58:G59)</f>
        <v>26040</v>
      </c>
      <c r="H60" s="9">
        <f>SUM(G60)</f>
        <v>26040</v>
      </c>
    </row>
    <row r="61" spans="1:8" x14ac:dyDescent="0.25">
      <c r="A61" s="35"/>
      <c r="B61" s="35"/>
      <c r="C61" s="36"/>
      <c r="D61" s="35"/>
      <c r="E61" s="37"/>
      <c r="F61" s="41"/>
      <c r="G61" s="19"/>
    </row>
    <row r="62" spans="1:8" x14ac:dyDescent="0.25">
      <c r="A62" s="53" t="s">
        <v>33</v>
      </c>
      <c r="B62" s="54"/>
      <c r="C62" s="54"/>
      <c r="D62" s="54"/>
      <c r="E62" s="54"/>
      <c r="F62" s="54"/>
      <c r="G62" s="55"/>
    </row>
    <row r="63" spans="1:8" ht="25.5" x14ac:dyDescent="0.25">
      <c r="A63" s="1" t="s">
        <v>3</v>
      </c>
      <c r="B63" s="1" t="s">
        <v>4</v>
      </c>
      <c r="C63" s="1" t="s">
        <v>5</v>
      </c>
      <c r="D63" s="1" t="s">
        <v>6</v>
      </c>
      <c r="E63" s="31" t="s">
        <v>7</v>
      </c>
      <c r="F63" s="40" t="s">
        <v>8</v>
      </c>
      <c r="G63" s="40" t="s">
        <v>9</v>
      </c>
    </row>
    <row r="64" spans="1:8" ht="63.75" x14ac:dyDescent="0.25">
      <c r="A64" s="3">
        <v>1</v>
      </c>
      <c r="B64" s="3">
        <v>64159</v>
      </c>
      <c r="C64" s="5" t="s">
        <v>34</v>
      </c>
      <c r="D64" s="3" t="s">
        <v>11</v>
      </c>
      <c r="E64" s="4">
        <v>6000</v>
      </c>
      <c r="F64" s="7">
        <v>21.91</v>
      </c>
      <c r="G64" s="8">
        <f t="shared" ref="G64:G65" si="7">F64*E64</f>
        <v>131460</v>
      </c>
      <c r="H64" s="9">
        <f>SUM(G67,G74)</f>
        <v>1002560</v>
      </c>
    </row>
    <row r="65" spans="1:8" ht="114.75" x14ac:dyDescent="0.25">
      <c r="A65" s="3">
        <v>2</v>
      </c>
      <c r="B65" s="3">
        <v>72224</v>
      </c>
      <c r="C65" s="5" t="s">
        <v>35</v>
      </c>
      <c r="D65" s="3" t="s">
        <v>11</v>
      </c>
      <c r="E65" s="4">
        <v>30000</v>
      </c>
      <c r="F65" s="7">
        <v>17.11</v>
      </c>
      <c r="G65" s="8">
        <f t="shared" si="7"/>
        <v>513300</v>
      </c>
    </row>
    <row r="66" spans="1:8" ht="38.25" x14ac:dyDescent="0.25">
      <c r="A66" s="3">
        <v>3</v>
      </c>
      <c r="B66" s="3">
        <v>37328</v>
      </c>
      <c r="C66" s="5" t="s">
        <v>36</v>
      </c>
      <c r="D66" s="3" t="s">
        <v>11</v>
      </c>
      <c r="E66" s="4">
        <v>6000</v>
      </c>
      <c r="F66" s="7">
        <v>17.86</v>
      </c>
      <c r="G66" s="8">
        <f>F66*E66</f>
        <v>107160</v>
      </c>
    </row>
    <row r="67" spans="1:8" x14ac:dyDescent="0.25">
      <c r="A67" s="35"/>
      <c r="B67" s="35"/>
      <c r="C67" s="36"/>
      <c r="D67" s="35"/>
      <c r="E67" s="37"/>
      <c r="F67" s="41"/>
      <c r="G67" s="18">
        <f>SUM(G64:G66)</f>
        <v>751920</v>
      </c>
    </row>
    <row r="68" spans="1:8" x14ac:dyDescent="0.25">
      <c r="A68" s="35"/>
      <c r="B68" s="35"/>
      <c r="C68" s="36"/>
      <c r="D68" s="35"/>
      <c r="E68" s="37"/>
      <c r="F68" s="41"/>
      <c r="G68" s="19"/>
    </row>
    <row r="69" spans="1:8" x14ac:dyDescent="0.25">
      <c r="A69" s="53" t="s">
        <v>37</v>
      </c>
      <c r="B69" s="54"/>
      <c r="C69" s="54"/>
      <c r="D69" s="54"/>
      <c r="E69" s="54"/>
      <c r="F69" s="54"/>
      <c r="G69" s="55"/>
    </row>
    <row r="70" spans="1:8" ht="25.5" x14ac:dyDescent="0.25">
      <c r="A70" s="1" t="s">
        <v>3</v>
      </c>
      <c r="B70" s="1" t="s">
        <v>4</v>
      </c>
      <c r="C70" s="1" t="s">
        <v>5</v>
      </c>
      <c r="D70" s="1" t="s">
        <v>6</v>
      </c>
      <c r="E70" s="31" t="s">
        <v>7</v>
      </c>
      <c r="F70" s="40" t="s">
        <v>8</v>
      </c>
      <c r="G70" s="40" t="s">
        <v>9</v>
      </c>
    </row>
    <row r="71" spans="1:8" ht="63.75" x14ac:dyDescent="0.25">
      <c r="A71" s="3">
        <v>1</v>
      </c>
      <c r="B71" s="3">
        <v>64159</v>
      </c>
      <c r="C71" s="5" t="s">
        <v>34</v>
      </c>
      <c r="D71" s="3" t="s">
        <v>11</v>
      </c>
      <c r="E71" s="4">
        <v>2000</v>
      </c>
      <c r="F71" s="7">
        <v>21.91</v>
      </c>
      <c r="G71" s="8">
        <f t="shared" ref="G71:G73" si="8">F71*E71</f>
        <v>43820</v>
      </c>
    </row>
    <row r="72" spans="1:8" ht="114.75" x14ac:dyDescent="0.25">
      <c r="A72" s="3">
        <v>2</v>
      </c>
      <c r="B72" s="3">
        <v>72224</v>
      </c>
      <c r="C72" s="5" t="s">
        <v>38</v>
      </c>
      <c r="D72" s="3" t="s">
        <v>11</v>
      </c>
      <c r="E72" s="4">
        <v>10000</v>
      </c>
      <c r="F72" s="7">
        <v>17.11</v>
      </c>
      <c r="G72" s="8">
        <f t="shared" si="8"/>
        <v>171100</v>
      </c>
    </row>
    <row r="73" spans="1:8" ht="38.25" x14ac:dyDescent="0.25">
      <c r="A73" s="3">
        <v>3</v>
      </c>
      <c r="B73" s="3">
        <v>37328</v>
      </c>
      <c r="C73" s="5" t="s">
        <v>36</v>
      </c>
      <c r="D73" s="3" t="s">
        <v>11</v>
      </c>
      <c r="E73" s="4">
        <v>2000</v>
      </c>
      <c r="F73" s="7">
        <v>17.86</v>
      </c>
      <c r="G73" s="8">
        <f t="shared" si="8"/>
        <v>35720</v>
      </c>
    </row>
    <row r="74" spans="1:8" x14ac:dyDescent="0.25">
      <c r="A74" s="35"/>
      <c r="B74" s="35"/>
      <c r="C74" s="36"/>
      <c r="D74" s="35"/>
      <c r="E74" s="37"/>
      <c r="F74" s="41"/>
      <c r="G74" s="18">
        <f>SUM(G71:G73)</f>
        <v>250640</v>
      </c>
      <c r="H74" s="9"/>
    </row>
    <row r="75" spans="1:8" x14ac:dyDescent="0.25">
      <c r="A75" s="35"/>
      <c r="B75" s="35"/>
      <c r="C75" s="36"/>
      <c r="D75" s="35"/>
      <c r="E75" s="37"/>
      <c r="F75" s="41"/>
      <c r="G75" s="19"/>
    </row>
    <row r="76" spans="1:8" x14ac:dyDescent="0.25">
      <c r="A76" s="46" t="s">
        <v>39</v>
      </c>
      <c r="B76" s="46"/>
      <c r="C76" s="46"/>
      <c r="D76" s="46"/>
      <c r="E76" s="46"/>
      <c r="F76" s="46"/>
      <c r="G76" s="46"/>
    </row>
    <row r="77" spans="1:8" ht="25.5" x14ac:dyDescent="0.25">
      <c r="A77" s="1" t="s">
        <v>3</v>
      </c>
      <c r="B77" s="1" t="s">
        <v>4</v>
      </c>
      <c r="C77" s="1" t="s">
        <v>5</v>
      </c>
      <c r="D77" s="1" t="s">
        <v>6</v>
      </c>
      <c r="E77" s="31" t="s">
        <v>7</v>
      </c>
      <c r="F77" s="40" t="s">
        <v>8</v>
      </c>
      <c r="G77" s="40" t="s">
        <v>9</v>
      </c>
    </row>
    <row r="78" spans="1:8" ht="25.5" x14ac:dyDescent="0.25">
      <c r="A78" s="3">
        <v>1</v>
      </c>
      <c r="B78" s="3">
        <v>67704</v>
      </c>
      <c r="C78" s="5" t="s">
        <v>40</v>
      </c>
      <c r="D78" s="3" t="s">
        <v>11</v>
      </c>
      <c r="E78" s="4">
        <v>15000</v>
      </c>
      <c r="F78" s="7">
        <v>30.29</v>
      </c>
      <c r="G78" s="8">
        <f t="shared" ref="G78" si="9">E78*F78</f>
        <v>454350</v>
      </c>
      <c r="H78" s="9">
        <f>SUM(G79,G84)</f>
        <v>605800</v>
      </c>
    </row>
    <row r="79" spans="1:8" x14ac:dyDescent="0.25">
      <c r="A79" s="26"/>
      <c r="B79" s="26"/>
      <c r="C79" s="28"/>
      <c r="D79" s="26"/>
      <c r="E79" s="27"/>
      <c r="F79" s="41"/>
      <c r="G79" s="29">
        <f>SUM(G78)</f>
        <v>454350</v>
      </c>
    </row>
    <row r="80" spans="1:8" x14ac:dyDescent="0.25">
      <c r="A80" s="26"/>
      <c r="B80" s="26"/>
      <c r="C80" s="28"/>
      <c r="D80" s="26"/>
      <c r="E80" s="27"/>
      <c r="F80" s="41"/>
      <c r="G80" s="41"/>
    </row>
    <row r="81" spans="1:8" x14ac:dyDescent="0.25">
      <c r="A81" s="46" t="s">
        <v>41</v>
      </c>
      <c r="B81" s="46"/>
      <c r="C81" s="46"/>
      <c r="D81" s="46"/>
      <c r="E81" s="46"/>
      <c r="F81" s="46"/>
      <c r="G81" s="46"/>
    </row>
    <row r="82" spans="1:8" ht="25.5" x14ac:dyDescent="0.25">
      <c r="A82" s="2" t="s">
        <v>3</v>
      </c>
      <c r="B82" s="2" t="s">
        <v>4</v>
      </c>
      <c r="C82" s="2" t="s">
        <v>5</v>
      </c>
      <c r="D82" s="2" t="s">
        <v>6</v>
      </c>
      <c r="E82" s="42" t="s">
        <v>7</v>
      </c>
      <c r="F82" s="40" t="s">
        <v>8</v>
      </c>
      <c r="G82" s="40" t="s">
        <v>9</v>
      </c>
    </row>
    <row r="83" spans="1:8" ht="25.5" x14ac:dyDescent="0.25">
      <c r="A83" s="3">
        <v>1</v>
      </c>
      <c r="B83" s="3">
        <v>67704</v>
      </c>
      <c r="C83" s="5" t="s">
        <v>40</v>
      </c>
      <c r="D83" s="3" t="s">
        <v>11</v>
      </c>
      <c r="E83" s="4">
        <v>5000</v>
      </c>
      <c r="F83" s="7">
        <v>30.29</v>
      </c>
      <c r="G83" s="8">
        <f t="shared" ref="G83" si="10">E83*F83</f>
        <v>151450</v>
      </c>
    </row>
    <row r="84" spans="1:8" x14ac:dyDescent="0.25">
      <c r="A84" s="26"/>
      <c r="B84" s="26"/>
      <c r="C84" s="28"/>
      <c r="D84" s="26"/>
      <c r="E84" s="27"/>
      <c r="F84" s="41"/>
      <c r="G84" s="29">
        <f>SUM(G83)</f>
        <v>151450</v>
      </c>
    </row>
    <row r="85" spans="1:8" x14ac:dyDescent="0.25">
      <c r="A85" s="26"/>
      <c r="B85" s="26"/>
      <c r="C85" s="28"/>
      <c r="D85" s="26"/>
      <c r="E85" s="27"/>
      <c r="F85" s="41"/>
      <c r="G85" s="19"/>
    </row>
    <row r="86" spans="1:8" x14ac:dyDescent="0.25">
      <c r="A86" s="46" t="s">
        <v>42</v>
      </c>
      <c r="B86" s="46"/>
      <c r="C86" s="46"/>
      <c r="D86" s="46"/>
      <c r="E86" s="46"/>
      <c r="F86" s="46"/>
      <c r="G86" s="46"/>
    </row>
    <row r="87" spans="1:8" ht="25.5" x14ac:dyDescent="0.25">
      <c r="A87" s="2" t="s">
        <v>3</v>
      </c>
      <c r="B87" s="2" t="s">
        <v>4</v>
      </c>
      <c r="C87" s="2" t="s">
        <v>5</v>
      </c>
      <c r="D87" s="2" t="s">
        <v>6</v>
      </c>
      <c r="E87" s="42" t="s">
        <v>7</v>
      </c>
      <c r="F87" s="40" t="s">
        <v>8</v>
      </c>
      <c r="G87" s="40" t="s">
        <v>9</v>
      </c>
    </row>
    <row r="88" spans="1:8" ht="38.25" x14ac:dyDescent="0.25">
      <c r="A88" s="3">
        <v>1</v>
      </c>
      <c r="B88" s="3">
        <v>64407</v>
      </c>
      <c r="C88" s="32" t="s">
        <v>43</v>
      </c>
      <c r="D88" s="3" t="s">
        <v>11</v>
      </c>
      <c r="E88" s="4">
        <v>18750</v>
      </c>
      <c r="F88" s="8">
        <v>15.29</v>
      </c>
      <c r="G88" s="8">
        <f t="shared" ref="G88" si="11">E88*F88</f>
        <v>286687.5</v>
      </c>
    </row>
    <row r="89" spans="1:8" x14ac:dyDescent="0.25">
      <c r="A89" s="26"/>
      <c r="B89" s="26"/>
      <c r="C89" s="28"/>
      <c r="D89" s="26"/>
      <c r="E89" s="27"/>
      <c r="F89" s="41"/>
      <c r="G89" s="29">
        <f>SUM(G88)</f>
        <v>286687.5</v>
      </c>
      <c r="H89" s="9">
        <f>SUM(G89,G94)</f>
        <v>382250</v>
      </c>
    </row>
    <row r="90" spans="1:8" x14ac:dyDescent="0.25">
      <c r="A90" s="26"/>
      <c r="B90" s="26"/>
      <c r="C90" s="28"/>
      <c r="D90" s="26"/>
      <c r="E90" s="27"/>
      <c r="F90" s="41"/>
      <c r="G90" s="19"/>
    </row>
    <row r="91" spans="1:8" x14ac:dyDescent="0.25">
      <c r="A91" s="46" t="s">
        <v>44</v>
      </c>
      <c r="B91" s="46"/>
      <c r="C91" s="46"/>
      <c r="D91" s="46"/>
      <c r="E91" s="46"/>
      <c r="F91" s="46"/>
      <c r="G91" s="46"/>
    </row>
    <row r="92" spans="1:8" ht="25.5" x14ac:dyDescent="0.25">
      <c r="A92" s="2" t="s">
        <v>3</v>
      </c>
      <c r="B92" s="2" t="s">
        <v>4</v>
      </c>
      <c r="C92" s="2" t="s">
        <v>5</v>
      </c>
      <c r="D92" s="2" t="s">
        <v>6</v>
      </c>
      <c r="E92" s="42" t="s">
        <v>7</v>
      </c>
      <c r="F92" s="40" t="s">
        <v>8</v>
      </c>
      <c r="G92" s="40" t="s">
        <v>9</v>
      </c>
    </row>
    <row r="93" spans="1:8" ht="38.25" x14ac:dyDescent="0.25">
      <c r="A93" s="3">
        <v>1</v>
      </c>
      <c r="B93" s="3">
        <v>64407</v>
      </c>
      <c r="C93" s="32" t="s">
        <v>43</v>
      </c>
      <c r="D93" s="3" t="s">
        <v>11</v>
      </c>
      <c r="E93" s="4">
        <v>6250</v>
      </c>
      <c r="F93" s="8">
        <v>15.29</v>
      </c>
      <c r="G93" s="8">
        <f t="shared" ref="G93" si="12">E93*F93</f>
        <v>95562.5</v>
      </c>
    </row>
    <row r="94" spans="1:8" x14ac:dyDescent="0.25">
      <c r="A94" s="26"/>
      <c r="B94" s="26"/>
      <c r="C94" s="28"/>
      <c r="D94" s="26"/>
      <c r="E94" s="27"/>
      <c r="F94" s="41"/>
      <c r="G94" s="29">
        <f>SUM(G93)</f>
        <v>95562.5</v>
      </c>
    </row>
    <row r="95" spans="1:8" x14ac:dyDescent="0.25">
      <c r="A95" s="35"/>
      <c r="B95" s="35"/>
      <c r="C95" s="36"/>
      <c r="D95" s="35"/>
      <c r="E95" s="37"/>
      <c r="F95" s="41"/>
    </row>
    <row r="96" spans="1:8" x14ac:dyDescent="0.25">
      <c r="A96" s="47" t="s">
        <v>45</v>
      </c>
      <c r="B96" s="48"/>
      <c r="C96" s="48"/>
      <c r="D96" s="48"/>
      <c r="E96" s="48"/>
      <c r="F96" s="49"/>
      <c r="G96" s="44">
        <f>SUM(G94,G89,G84,G74,G67,G60,G54,G45,G36,G30,G24,G13,G79)</f>
        <v>9271207</v>
      </c>
      <c r="H96" s="43">
        <f>SUM(H6:H94)</f>
        <v>9271207</v>
      </c>
    </row>
  </sheetData>
  <mergeCells count="17">
    <mergeCell ref="A69:G69"/>
    <mergeCell ref="A1:G1"/>
    <mergeCell ref="A2:G2"/>
    <mergeCell ref="A3:G3"/>
    <mergeCell ref="A4:G4"/>
    <mergeCell ref="A15:G15"/>
    <mergeCell ref="A26:G26"/>
    <mergeCell ref="A32:G32"/>
    <mergeCell ref="A38:G38"/>
    <mergeCell ref="A47:G47"/>
    <mergeCell ref="A56:G56"/>
    <mergeCell ref="A62:G62"/>
    <mergeCell ref="A76:G76"/>
    <mergeCell ref="A81:G81"/>
    <mergeCell ref="A86:G86"/>
    <mergeCell ref="A91:G91"/>
    <mergeCell ref="A96:F9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0" orientation="landscape" r:id="rId1"/>
  <rowBreaks count="4" manualBreakCount="4">
    <brk id="30" max="16383" man="1"/>
    <brk id="54" max="16383" man="1"/>
    <brk id="67" max="16383" man="1"/>
    <brk id="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SUALOG</dc:creator>
  <cp:lastModifiedBy>VELOX</cp:lastModifiedBy>
  <cp:lastPrinted>2020-08-27T16:41:00Z</cp:lastPrinted>
  <dcterms:created xsi:type="dcterms:W3CDTF">2020-08-20T15:07:51Z</dcterms:created>
  <dcterms:modified xsi:type="dcterms:W3CDTF">2020-08-27T16:41:23Z</dcterms:modified>
</cp:coreProperties>
</file>